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6\Compartilhados\TRANSHIPPING\COSCO\GREEN PARANAGUA V.07\"/>
    </mc:Choice>
  </mc:AlternateContent>
  <xr:revisionPtr revIDLastSave="0" documentId="13_ncr:1_{7A209846-27FA-44A7-9D9D-1DAA000E300D}" xr6:coauthVersionLast="47" xr6:coauthVersionMax="47" xr10:uidLastSave="{00000000-0000-0000-0000-000000000000}"/>
  <workbookProtection workbookAlgorithmName="SHA-512" workbookHashValue="Rd/YJCEo5NJTLD0lC5k2Ydz19CUw+rp70fCKLgr67tzNLZTugmPQLYTAOn4508iqv6WamK237BkTEfNtQkHI9g==" workbookSaltValue="gMkTbcFsbKaMEUdNleCvQA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definedNames>
    <definedName name="_xlnm._FilterDatabase" localSheetId="1" hidden="1">Planilha4!$A$200:$C$349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<sst xmlns="http://schemas.openxmlformats.org/spreadsheetml/2006/main" count="309" uniqueCount="212">
  <si>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</si>
  <si>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</si>
  <si>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</si>
  <si>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</si>
  <si>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</si>
  <si>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</si>
  <si>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</si>
  <si>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</si>
  <si>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</si>
  <si>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</si>
  <si>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</si>
  <si>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TOTAL</t>
  </si>
  <si>
    <t>CE MERCANTE</t>
  </si>
  <si>
    <t>ISPS</t>
  </si>
  <si>
    <t>Damage Fee</t>
  </si>
  <si>
    <t>THC</t>
  </si>
  <si>
    <t>BL Fee</t>
  </si>
  <si>
    <t>Drop Off Fee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</si>
  <si>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</si>
  <si>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</si>
  <si>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</si>
  <si>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</si>
  <si>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</si>
  <si>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</si>
  <si>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</si>
  <si>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</si>
  <si>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</si>
  <si>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</si>
  <si>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</si>
  <si>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</si>
  <si>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</si>
  <si>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</si>
  <si>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</si>
  <si>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VITÓRIA</t>
  </si>
  <si>
    <t>ETA VIX:</t>
  </si>
  <si>
    <t>CE Mercante</t>
  </si>
  <si>
    <t>TAICANG</t>
  </si>
  <si>
    <t>NANSHA</t>
  </si>
  <si>
    <t>NINGBO</t>
  </si>
  <si>
    <t>CSC45250900M00</t>
  </si>
  <si>
    <t>122505151635487 </t>
  </si>
  <si>
    <t>CSC45250900300</t>
  </si>
  <si>
    <t>122505149872370 </t>
  </si>
  <si>
    <t>CSC45250900400</t>
  </si>
  <si>
    <t>122505149872450 </t>
  </si>
  <si>
    <t>CSC45250900500</t>
  </si>
  <si>
    <t>122505149872531 </t>
  </si>
  <si>
    <t>CSC45290700100</t>
  </si>
  <si>
    <t>122505151639393 </t>
  </si>
  <si>
    <t>CSC45290700200</t>
  </si>
  <si>
    <t>122505151639474 </t>
  </si>
  <si>
    <t>CSC45290700201</t>
  </si>
  <si>
    <t>122505151639555 </t>
  </si>
  <si>
    <t>CSC45290700400</t>
  </si>
  <si>
    <t>122505149871055 </t>
  </si>
  <si>
    <t>QINGDAO</t>
  </si>
  <si>
    <t>CSC45290700500</t>
  </si>
  <si>
    <t>122505151894156 </t>
  </si>
  <si>
    <t>CSC45290700501</t>
  </si>
  <si>
    <t>122505151894237 </t>
  </si>
  <si>
    <t>CSC45290700502</t>
  </si>
  <si>
    <t>122505151894318 </t>
  </si>
  <si>
    <t>CSC45290700503</t>
  </si>
  <si>
    <t>122505151894407 </t>
  </si>
  <si>
    <t>CSC45290700504</t>
  </si>
  <si>
    <t>122505151894580 </t>
  </si>
  <si>
    <t>CSC45290700505</t>
  </si>
  <si>
    <t>122505151894660 </t>
  </si>
  <si>
    <t>CSC45290700506</t>
  </si>
  <si>
    <t>122505151894741 </t>
  </si>
  <si>
    <t>CSC45290700507</t>
  </si>
  <si>
    <t>122505151894822 </t>
  </si>
  <si>
    <t>CSC45290700508</t>
  </si>
  <si>
    <t>122505151894903 </t>
  </si>
  <si>
    <t>CSC45290700509</t>
  </si>
  <si>
    <t>122505151895047 </t>
  </si>
  <si>
    <t>CSC4529070050A</t>
  </si>
  <si>
    <t>122505151894075 </t>
  </si>
  <si>
    <t>CSC45290700600</t>
  </si>
  <si>
    <t>122505151895128 </t>
  </si>
  <si>
    <t>CSC45290700601</t>
  </si>
  <si>
    <t>122505151895209 </t>
  </si>
  <si>
    <t>CSC45290700700</t>
  </si>
  <si>
    <t>122505151895390 </t>
  </si>
  <si>
    <t>CSC45290700701</t>
  </si>
  <si>
    <t>122505151895470 </t>
  </si>
  <si>
    <t>CSC45290700702</t>
  </si>
  <si>
    <t>122505151895551 </t>
  </si>
  <si>
    <t>CSC45290700800</t>
  </si>
  <si>
    <t>122505151895632 </t>
  </si>
  <si>
    <t>CSC45290700801</t>
  </si>
  <si>
    <t>122505151895713 </t>
  </si>
  <si>
    <t>CSC45290700802</t>
  </si>
  <si>
    <t>122505151895802 </t>
  </si>
  <si>
    <t>CSC45290700B00</t>
  </si>
  <si>
    <t>122505149870750 </t>
  </si>
  <si>
    <t>CSC45290700H00</t>
  </si>
  <si>
    <t>122505149870830 </t>
  </si>
  <si>
    <t>CSC45290700J00</t>
  </si>
  <si>
    <t>122505149870911 </t>
  </si>
  <si>
    <t>CSC45290700K00</t>
  </si>
  <si>
    <t>122505149871721 </t>
  </si>
  <si>
    <t>CSC45290700L00</t>
  </si>
  <si>
    <t>122505149871802 </t>
  </si>
  <si>
    <t>CSC45290700P00</t>
  </si>
  <si>
    <t>122505151893850 </t>
  </si>
  <si>
    <t>CSC45290700P01</t>
  </si>
  <si>
    <t>122505151893931 </t>
  </si>
  <si>
    <t>CSC45290700S00</t>
  </si>
  <si>
    <t>122505149871993 </t>
  </si>
  <si>
    <t>CSC45290700T00</t>
  </si>
  <si>
    <t>122505151635568 </t>
  </si>
  <si>
    <t>CSC45290700U00</t>
  </si>
  <si>
    <t>122505151635649 </t>
  </si>
  <si>
    <t>CSC45290700V00</t>
  </si>
  <si>
    <t>122505151635720 </t>
  </si>
  <si>
    <t>CSC45290700W00</t>
  </si>
  <si>
    <t>122505151635800 </t>
  </si>
  <si>
    <t>CSC45290700X00</t>
  </si>
  <si>
    <t>122505151635991 </t>
  </si>
  <si>
    <t>CSC45290700Y00</t>
  </si>
  <si>
    <t>122505151636025 </t>
  </si>
  <si>
    <t>CSC45290700Z00</t>
  </si>
  <si>
    <t>122505151636106 </t>
  </si>
  <si>
    <t>CSC45290701000</t>
  </si>
  <si>
    <t>122505151638583 </t>
  </si>
  <si>
    <t>CSC45290701J00</t>
  </si>
  <si>
    <t>122505151636297 </t>
  </si>
  <si>
    <t>CSC45290701K00</t>
  </si>
  <si>
    <t>122505151636378 </t>
  </si>
  <si>
    <t>CSC45290701L00</t>
  </si>
  <si>
    <t>122505151636459 </t>
  </si>
  <si>
    <t>CSC45290701M00</t>
  </si>
  <si>
    <t>122505151636530 </t>
  </si>
  <si>
    <t>CSC45290701N00</t>
  </si>
  <si>
    <t>122505151636610 </t>
  </si>
  <si>
    <t>CSC45290701P00</t>
  </si>
  <si>
    <t>122505151636700 </t>
  </si>
  <si>
    <t>CSC45290701Q00</t>
  </si>
  <si>
    <t>122505151636882 </t>
  </si>
  <si>
    <t>CSC45290701R00</t>
  </si>
  <si>
    <t>122505151636963 </t>
  </si>
  <si>
    <t>CSC45290701S00</t>
  </si>
  <si>
    <t>122505151637005 </t>
  </si>
  <si>
    <t>CSC45290701T00</t>
  </si>
  <si>
    <t>122505151637188 </t>
  </si>
  <si>
    <t>CSC45290701U00</t>
  </si>
  <si>
    <t>122505151637269 </t>
  </si>
  <si>
    <t>CSC45290701V00</t>
  </si>
  <si>
    <t>122505151637340 </t>
  </si>
  <si>
    <t>CSC45290701W00</t>
  </si>
  <si>
    <t>122505151637420 </t>
  </si>
  <si>
    <t>CSC45290701Z00</t>
  </si>
  <si>
    <t>122505151637501 </t>
  </si>
  <si>
    <t>CSC45290702000</t>
  </si>
  <si>
    <t>122505151638664 </t>
  </si>
  <si>
    <t>CSC45290702100</t>
  </si>
  <si>
    <t>122505151638745 </t>
  </si>
  <si>
    <t>CSC45290702200</t>
  </si>
  <si>
    <t>122505151638826 </t>
  </si>
  <si>
    <t>CSC45290702600</t>
  </si>
  <si>
    <t>122505151638907 </t>
  </si>
  <si>
    <t>CSC45290702700</t>
  </si>
  <si>
    <t>122505149872612 </t>
  </si>
  <si>
    <t>CSC45290702800</t>
  </si>
  <si>
    <t>122505151639040 </t>
  </si>
  <si>
    <t>CSC45290702900</t>
  </si>
  <si>
    <t>122505151639121 </t>
  </si>
  <si>
    <t>CSC45290702B00</t>
  </si>
  <si>
    <t>122505151637692 </t>
  </si>
  <si>
    <t>CSC45290702C00</t>
  </si>
  <si>
    <t>122505151637773 </t>
  </si>
  <si>
    <t>CSC45290702J00</t>
  </si>
  <si>
    <t>122505151637854 </t>
  </si>
  <si>
    <t>CSC45290702K00</t>
  </si>
  <si>
    <t>122505149872027 </t>
  </si>
  <si>
    <t>CSC45290702L00</t>
  </si>
  <si>
    <t>122505149872108 </t>
  </si>
  <si>
    <t>CSC45290702Y00</t>
  </si>
  <si>
    <t>122505149872299 </t>
  </si>
  <si>
    <t>CSC45290703000</t>
  </si>
  <si>
    <t>122505149872701 </t>
  </si>
  <si>
    <t>CSC45290703100</t>
  </si>
  <si>
    <t>122505149872884 </t>
  </si>
  <si>
    <t>CSC45290703300</t>
  </si>
  <si>
    <t>122505149872965 </t>
  </si>
  <si>
    <t>CSC45290703500</t>
  </si>
  <si>
    <t>122505151639202 </t>
  </si>
  <si>
    <t>CSC45290703600</t>
  </si>
  <si>
    <t>122505149873007 </t>
  </si>
  <si>
    <t>CSC45290703900</t>
  </si>
  <si>
    <t>122505149873180 </t>
  </si>
  <si>
    <t>CSC45290703K00</t>
  </si>
  <si>
    <t>122505151637935 </t>
  </si>
  <si>
    <t>CSC45290703L00</t>
  </si>
  <si>
    <t>122505151638079 </t>
  </si>
  <si>
    <t>CSC45290703Q00</t>
  </si>
  <si>
    <t>122505151638150 </t>
  </si>
  <si>
    <t>CSC45290703R00</t>
  </si>
  <si>
    <t>122505151638230 </t>
  </si>
  <si>
    <t>CSC45290703S00</t>
  </si>
  <si>
    <t>122505151638311 </t>
  </si>
  <si>
    <t>CSC45290703U00</t>
  </si>
  <si>
    <t>122505151638400 </t>
  </si>
  <si>
    <t>CSC45290704100</t>
  </si>
  <si>
    <t>122505149873260 </t>
  </si>
  <si>
    <t>CSC45290704200</t>
  </si>
  <si>
    <t>122505149873341 </t>
  </si>
  <si>
    <t>CSC45290704300</t>
  </si>
  <si>
    <t>122505149873422 </t>
  </si>
  <si>
    <t>Taxas Totais</t>
  </si>
  <si>
    <t>GREEN PARANAGUA V.7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</si>
</sst>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164" fontId="0" fillId="0" borderId="0" xfId="0" applyNumberFormat="1"/>
    <xf numFmtId="0" fontId="5" fillId="0" borderId="10" xfId="0" applyFont="1" applyBorder="1" applyAlignment="1">
      <alignment horizontal="center" vertical="center" wrapText="1"/>
    </xf>
    <xf numFmtId="6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6" fontId="5" fillId="0" borderId="12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top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164" fontId="1" fillId="0" borderId="0" xfId="0" applyNumberFormat="1" applyFont="1" applyAlignment="1" applyProtection="1">
      <alignment horizontal="left" vertical="top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164" fontId="1" fillId="2" borderId="1" xfId="0" applyNumberFormat="1" applyFont="1" applyFill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0" fillId="0" borderId="8" xfId="0" applyBorder="1" applyProtection="1"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87966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2"/>
  <sheetViews>
    <sheetView showGridLines="0" tabSelected="1" topLeftCell="A4" workbookViewId="0">
      <selection activeCell="J9" sqref="J9"/>
    </sheetView>
  </sheetViews>
  <sheetFormatPr defaultRowHeight="15" x14ac:dyDescent="0.25"/>
  <cols>
    <col min="1" max="1" width="6.7109375" customWidth="1"/>
    <col min="2" max="2" width="16.28515625" style="5" bestFit="1" customWidth="1"/>
    <col min="3" max="3" width="18.85546875" style="26" bestFit="1" customWidth="1"/>
    <col min="4" max="4" width="12.5703125" style="26" customWidth="1"/>
    <col min="5" max="5" width="11" style="31" customWidth="1"/>
    <col min="6" max="6" width="12.5703125" style="31" bestFit="1" customWidth="1"/>
    <col min="7" max="7" width="11.7109375" style="31" bestFit="1" customWidth="1"/>
    <col min="8" max="8" width="10.7109375" style="31" bestFit="1" customWidth="1"/>
    <col min="9" max="9" width="14" style="31" bestFit="1" customWidth="1"/>
    <col min="10" max="10" width="14.5703125" style="31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4" t="s">
        <v>0</v>
      </c>
      <c r="C9" s="25" t="s">
        <v>211</v>
      </c>
      <c r="D9" s="25"/>
      <c r="E9" s="30"/>
      <c r="F9" s="30"/>
      <c r="G9" s="30"/>
      <c r="H9" s="30"/>
    </row>
    <row r="10" spans="2:36" x14ac:dyDescent="0.25">
      <c r="B10" s="10" t="s">
        <v>34</v>
      </c>
      <c r="C10" s="35">
        <v>45811</v>
      </c>
      <c r="D10" s="27"/>
      <c r="E10" s="32"/>
      <c r="F10" s="32"/>
      <c r="G10" s="32"/>
      <c r="H10" s="32"/>
      <c r="I10" s="32"/>
    </row>
    <row r="11" spans="2:36" ht="15.75" thickBot="1" x14ac:dyDescent="0.3"/>
    <row r="12" spans="2:36" x14ac:dyDescent="0.25">
      <c r="B12" s="3" t="s">
        <v>1</v>
      </c>
      <c r="C12" s="28" t="s">
        <v>12</v>
      </c>
      <c r="D12" s="28" t="s">
        <v>2</v>
      </c>
      <c r="E12" s="33" t="s">
        <v>13</v>
      </c>
      <c r="F12" s="33" t="s">
        <v>18</v>
      </c>
      <c r="G12" s="33" t="s">
        <v>15</v>
      </c>
      <c r="H12" s="33" t="s">
        <v>19</v>
      </c>
      <c r="I12" s="33" t="s">
        <v>20</v>
      </c>
      <c r="J12" s="33" t="s">
        <v>11</v>
      </c>
      <c r="L12" s="40" t="s">
        <v>3</v>
      </c>
      <c r="M12" s="41"/>
      <c r="N12" s="42"/>
    </row>
    <row r="13" spans="2:36" ht="15.75" customHeight="1" x14ac:dyDescent="0.25">
      <c r="B13" s="36"/>
      <c r="C13" s="29" t="str">
        <f>IFERROR(VLOOKUP(B13,Planilha4!$A$200:$I$286,2,0)," ")</f>
        <v xml:space="preserve"> </v>
      </c>
      <c r="D13" s="29" t="str">
        <f>IFERROR(VLOOKUP(B13,Planilha4!$A$200:$I$286,3,0)," ")</f>
        <v xml:space="preserve"> </v>
      </c>
      <c r="E13" s="34" t="str">
        <f>IFERROR(VLOOKUP(B13,Planilha4!$A$200:$I$286,4,0)," ")</f>
        <v xml:space="preserve"> </v>
      </c>
      <c r="F13" s="34" t="str">
        <f>IFERROR(VLOOKUP(B13,Planilha4!$A$200:$I$286,5,0)," ")</f>
        <v xml:space="preserve"> </v>
      </c>
      <c r="G13" s="34" t="str">
        <f>IFERROR(VLOOKUP(B13,Planilha4!$A$200:$I$286,6,0)," ")</f>
        <v xml:space="preserve"> </v>
      </c>
      <c r="H13" s="34" t="str">
        <f>IFERROR(VLOOKUP(B13,Planilha4!$A$200:$I$286,7,0)," ")</f>
        <v xml:space="preserve"> </v>
      </c>
      <c r="I13" s="34" t="str">
        <f>IFERROR(VLOOKUP(B13,Planilha4!$A$200:$I$286,8,0)," ")</f>
        <v xml:space="preserve"> </v>
      </c>
      <c r="J13" s="34" t="str">
        <f>IFERROR(VLOOKUP(B13,Planilha4!$A$200:$I$286,9,0)," ")</f>
        <v xml:space="preserve"> </v>
      </c>
      <c r="L13" s="1" t="s">
        <v>4</v>
      </c>
      <c r="N13" s="15"/>
      <c r="AJ13" t="str">
        <f>LEFT(B13,14)</f>
        <v/>
      </c>
    </row>
    <row r="14" spans="2:36" ht="15.75" customHeight="1" x14ac:dyDescent="0.25">
      <c r="B14" s="36"/>
      <c r="C14" s="29" t="str">
        <f>IFERROR(VLOOKUP(B14,Planilha4!$A$200:$I$286,2,0)," ")</f>
        <v xml:space="preserve"> </v>
      </c>
      <c r="D14" s="29" t="str">
        <f>IFERROR(VLOOKUP(B14,Planilha4!$A$200:$I$286,3,0)," ")</f>
        <v xml:space="preserve"> </v>
      </c>
      <c r="E14" s="34" t="str">
        <f>IFERROR(VLOOKUP(B14,Planilha4!$A$200:$I$286,4,0)," ")</f>
        <v xml:space="preserve"> </v>
      </c>
      <c r="F14" s="34" t="str">
        <f>IFERROR(VLOOKUP(B14,Planilha4!$A$200:$I$286,5,0)," ")</f>
        <v xml:space="preserve"> </v>
      </c>
      <c r="G14" s="34" t="str">
        <f>IFERROR(VLOOKUP(B14,Planilha4!$A$200:$I$286,6,0)," ")</f>
        <v xml:space="preserve"> </v>
      </c>
      <c r="H14" s="34" t="str">
        <f>IFERROR(VLOOKUP(B14,Planilha4!$A$200:$I$286,7,0)," ")</f>
        <v xml:space="preserve"> </v>
      </c>
      <c r="I14" s="34" t="str">
        <f>IFERROR(VLOOKUP(B14,Planilha4!$A$200:$I$286,8,0)," ")</f>
        <v xml:space="preserve"> </v>
      </c>
      <c r="J14" s="34" t="str">
        <f>IFERROR(VLOOKUP(B14,Planilha4!$A$200:$I$286,9,0)," ")</f>
        <v xml:space="preserve"> </v>
      </c>
      <c r="L14" s="2" t="s">
        <v>5</v>
      </c>
      <c r="M14" s="12"/>
      <c r="N14" s="15"/>
      <c r="AJ14" t="str">
        <f t="shared" ref="AJ14:AJ37" si="0">LEFT(B14,14)</f>
        <v/>
      </c>
    </row>
    <row r="15" spans="2:36" ht="15.75" customHeight="1" x14ac:dyDescent="0.25">
      <c r="B15" s="36"/>
      <c r="C15" s="29" t="str">
        <f>IFERROR(VLOOKUP(B15,Planilha4!$A$200:$I$286,2,0)," ")</f>
        <v xml:space="preserve"> </v>
      </c>
      <c r="D15" s="29" t="str">
        <f>IFERROR(VLOOKUP(B15,Planilha4!$A$200:$I$286,3,0)," ")</f>
        <v xml:space="preserve"> </v>
      </c>
      <c r="E15" s="34" t="str">
        <f>IFERROR(VLOOKUP(B15,Planilha4!$A$200:$I$286,4,0)," ")</f>
        <v xml:space="preserve"> </v>
      </c>
      <c r="F15" s="34" t="str">
        <f>IFERROR(VLOOKUP(B15,Planilha4!$A$200:$I$286,5,0)," ")</f>
        <v xml:space="preserve"> </v>
      </c>
      <c r="G15" s="34" t="str">
        <f>IFERROR(VLOOKUP(B15,Planilha4!$A$200:$I$286,6,0)," ")</f>
        <v xml:space="preserve"> </v>
      </c>
      <c r="H15" s="34" t="str">
        <f>IFERROR(VLOOKUP(B15,Planilha4!$A$200:$I$286,7,0)," ")</f>
        <v xml:space="preserve"> </v>
      </c>
      <c r="I15" s="34" t="str">
        <f>IFERROR(VLOOKUP(B15,Planilha4!$A$200:$I$286,8,0)," ")</f>
        <v xml:space="preserve"> </v>
      </c>
      <c r="J15" s="34" t="str">
        <f>IFERROR(VLOOKUP(B15,Planilha4!$A$200:$I$286,9,0)," ")</f>
        <v xml:space="preserve"> </v>
      </c>
      <c r="L15" s="2" t="s">
        <v>6</v>
      </c>
      <c r="M15" s="12"/>
      <c r="N15" s="15"/>
      <c r="AJ15" t="str">
        <f t="shared" si="0"/>
        <v/>
      </c>
    </row>
    <row r="16" spans="2:36" ht="15.75" customHeight="1" x14ac:dyDescent="0.25">
      <c r="B16" s="36"/>
      <c r="C16" s="29" t="str">
        <f>IFERROR(VLOOKUP(B16,Planilha4!$A$200:$I$286,2,0)," ")</f>
        <v xml:space="preserve"> </v>
      </c>
      <c r="D16" s="29" t="str">
        <f>IFERROR(VLOOKUP(B16,Planilha4!$A$200:$I$286,3,0)," ")</f>
        <v xml:space="preserve"> </v>
      </c>
      <c r="E16" s="34" t="str">
        <f>IFERROR(VLOOKUP(B16,Planilha4!$A$200:$I$286,4,0)," ")</f>
        <v xml:space="preserve"> </v>
      </c>
      <c r="F16" s="34" t="str">
        <f>IFERROR(VLOOKUP(B16,Planilha4!$A$200:$I$286,5,0)," ")</f>
        <v xml:space="preserve"> </v>
      </c>
      <c r="G16" s="34" t="str">
        <f>IFERROR(VLOOKUP(B16,Planilha4!$A$200:$I$286,6,0)," ")</f>
        <v xml:space="preserve"> </v>
      </c>
      <c r="H16" s="34" t="str">
        <f>IFERROR(VLOOKUP(B16,Planilha4!$A$200:$I$286,7,0)," ")</f>
        <v xml:space="preserve"> </v>
      </c>
      <c r="I16" s="34" t="str">
        <f>IFERROR(VLOOKUP(B16,Planilha4!$A$200:$I$286,8,0)," ")</f>
        <v xml:space="preserve"> </v>
      </c>
      <c r="J16" s="34" t="str">
        <f>IFERROR(VLOOKUP(B16,Planilha4!$A$200:$I$286,9,0)," ")</f>
        <v xml:space="preserve"> </v>
      </c>
      <c r="L16" s="2" t="s">
        <v>7</v>
      </c>
      <c r="M16" s="13"/>
      <c r="N16" s="15"/>
      <c r="AJ16" t="str">
        <f t="shared" si="0"/>
        <v/>
      </c>
    </row>
    <row r="17" spans="2:36" ht="15.75" customHeight="1" x14ac:dyDescent="0.25">
      <c r="B17" s="36"/>
      <c r="C17" s="29" t="str">
        <f>IFERROR(VLOOKUP(B17,Planilha4!$A$200:$I$286,2,0)," ")</f>
        <v xml:space="preserve"> </v>
      </c>
      <c r="D17" s="29" t="str">
        <f>IFERROR(VLOOKUP(B17,Planilha4!$A$200:$I$286,3,0)," ")</f>
        <v xml:space="preserve"> </v>
      </c>
      <c r="E17" s="34" t="str">
        <f>IFERROR(VLOOKUP(B17,Planilha4!$A$200:$I$286,4,0)," ")</f>
        <v xml:space="preserve"> </v>
      </c>
      <c r="F17" s="34" t="str">
        <f>IFERROR(VLOOKUP(B17,Planilha4!$A$200:$I$286,5,0)," ")</f>
        <v xml:space="preserve"> </v>
      </c>
      <c r="G17" s="34" t="str">
        <f>IFERROR(VLOOKUP(B17,Planilha4!$A$200:$I$286,6,0)," ")</f>
        <v xml:space="preserve"> </v>
      </c>
      <c r="H17" s="34" t="str">
        <f>IFERROR(VLOOKUP(B17,Planilha4!$A$200:$I$286,7,0)," ")</f>
        <v xml:space="preserve"> </v>
      </c>
      <c r="I17" s="34" t="str">
        <f>IFERROR(VLOOKUP(B17,Planilha4!$A$200:$I$286,8,0)," ")</f>
        <v xml:space="preserve"> </v>
      </c>
      <c r="J17" s="34" t="str">
        <f>IFERROR(VLOOKUP(B17,Planilha4!$A$200:$I$286,9,0)," ")</f>
        <v xml:space="preserve"> </v>
      </c>
      <c r="L17" s="2" t="s">
        <v>8</v>
      </c>
      <c r="M17" s="12"/>
      <c r="N17" s="15"/>
      <c r="AJ17" t="str">
        <f t="shared" si="0"/>
        <v/>
      </c>
    </row>
    <row r="18" spans="2:36" ht="15.75" customHeight="1" x14ac:dyDescent="0.25">
      <c r="B18" s="36"/>
      <c r="C18" s="29" t="str">
        <f>IFERROR(VLOOKUP(B18,Planilha4!$A$200:$I$286,2,0)," ")</f>
        <v xml:space="preserve"> </v>
      </c>
      <c r="D18" s="29" t="str">
        <f>IFERROR(VLOOKUP(B18,Planilha4!$A$200:$I$286,3,0)," ")</f>
        <v xml:space="preserve"> </v>
      </c>
      <c r="E18" s="34" t="str">
        <f>IFERROR(VLOOKUP(B18,Planilha4!$A$200:$I$286,4,0)," ")</f>
        <v xml:space="preserve"> </v>
      </c>
      <c r="F18" s="34" t="str">
        <f>IFERROR(VLOOKUP(B18,Planilha4!$A$200:$I$286,5,0)," ")</f>
        <v xml:space="preserve"> </v>
      </c>
      <c r="G18" s="34" t="str">
        <f>IFERROR(VLOOKUP(B18,Planilha4!$A$200:$I$286,6,0)," ")</f>
        <v xml:space="preserve"> </v>
      </c>
      <c r="H18" s="34" t="str">
        <f>IFERROR(VLOOKUP(B18,Planilha4!$A$200:$I$286,7,0)," ")</f>
        <v xml:space="preserve"> </v>
      </c>
      <c r="I18" s="34" t="str">
        <f>IFERROR(VLOOKUP(B18,Planilha4!$A$200:$I$286,8,0)," ")</f>
        <v xml:space="preserve"> </v>
      </c>
      <c r="J18" s="34" t="str">
        <f>IFERROR(VLOOKUP(B18,Planilha4!$A$200:$I$286,9,0)," ")</f>
        <v xml:space="preserve"> </v>
      </c>
      <c r="L18" s="2" t="s">
        <v>9</v>
      </c>
      <c r="M18" s="14"/>
      <c r="N18" s="15"/>
      <c r="AJ18" t="str">
        <f t="shared" si="0"/>
        <v/>
      </c>
    </row>
    <row r="19" spans="2:36" ht="15.75" customHeight="1" thickBot="1" x14ac:dyDescent="0.3">
      <c r="B19" s="36"/>
      <c r="C19" s="29" t="str">
        <f>IFERROR(VLOOKUP(B19,Planilha4!$A$200:$I$286,2,0)," ")</f>
        <v xml:space="preserve"> </v>
      </c>
      <c r="D19" s="29" t="str">
        <f>IFERROR(VLOOKUP(B19,Planilha4!$A$200:$I$286,3,0)," ")</f>
        <v xml:space="preserve"> </v>
      </c>
      <c r="E19" s="34" t="str">
        <f>IFERROR(VLOOKUP(B19,Planilha4!$A$200:$I$286,4,0)," ")</f>
        <v xml:space="preserve"> </v>
      </c>
      <c r="F19" s="34" t="str">
        <f>IFERROR(VLOOKUP(B19,Planilha4!$A$200:$I$286,5,0)," ")</f>
        <v xml:space="preserve"> </v>
      </c>
      <c r="G19" s="34" t="str">
        <f>IFERROR(VLOOKUP(B19,Planilha4!$A$200:$I$286,6,0)," ")</f>
        <v xml:space="preserve"> </v>
      </c>
      <c r="H19" s="34" t="str">
        <f>IFERROR(VLOOKUP(B19,Planilha4!$A$200:$I$286,7,0)," ")</f>
        <v xml:space="preserve"> </v>
      </c>
      <c r="I19" s="34" t="str">
        <f>IFERROR(VLOOKUP(B19,Planilha4!$A$200:$I$286,8,0)," ")</f>
        <v xml:space="preserve"> </v>
      </c>
      <c r="J19" s="34" t="str">
        <f>IFERROR(VLOOKUP(B19,Planilha4!$A$200:$I$286,9,0)," ")</f>
        <v xml:space="preserve"> </v>
      </c>
      <c r="L19" s="11"/>
      <c r="M19" s="17" t="s">
        <v>10</v>
      </c>
      <c r="N19" s="16">
        <f>SUM(J13:J42)</f>
        <v>0</v>
      </c>
      <c r="AJ19" t="str">
        <f t="shared" si="0"/>
        <v/>
      </c>
    </row>
    <row r="20" spans="2:36" ht="15.75" customHeight="1" thickBot="1" x14ac:dyDescent="0.3">
      <c r="B20" s="36"/>
      <c r="C20" s="29" t="str">
        <f>IFERROR(VLOOKUP(B20,Planilha4!$A$200:$I$286,2,0)," ")</f>
        <v xml:space="preserve"> </v>
      </c>
      <c r="D20" s="29" t="str">
        <f>IFERROR(VLOOKUP(B20,Planilha4!$A$200:$I$286,3,0)," ")</f>
        <v xml:space="preserve"> </v>
      </c>
      <c r="E20" s="34" t="str">
        <f>IFERROR(VLOOKUP(B20,Planilha4!$A$200:$I$286,4,0)," ")</f>
        <v xml:space="preserve"> </v>
      </c>
      <c r="F20" s="34" t="str">
        <f>IFERROR(VLOOKUP(B20,Planilha4!$A$200:$I$286,5,0)," ")</f>
        <v xml:space="preserve"> </v>
      </c>
      <c r="G20" s="34" t="str">
        <f>IFERROR(VLOOKUP(B20,Planilha4!$A$200:$I$286,6,0)," ")</f>
        <v xml:space="preserve"> </v>
      </c>
      <c r="H20" s="34" t="str">
        <f>IFERROR(VLOOKUP(B20,Planilha4!$A$200:$I$286,7,0)," ")</f>
        <v xml:space="preserve"> </v>
      </c>
      <c r="I20" s="34" t="str">
        <f>IFERROR(VLOOKUP(B20,Planilha4!$A$200:$I$286,8,0)," ")</f>
        <v xml:space="preserve"> </v>
      </c>
      <c r="J20" s="34" t="str">
        <f>IFERROR(VLOOKUP(B20,Planilha4!$A$200:$I$286,9,0)," ")</f>
        <v xml:space="preserve"> </v>
      </c>
      <c r="AJ20" t="str">
        <f>LEFT(B21,14)</f>
        <v/>
      </c>
    </row>
    <row r="21" spans="2:36" ht="15.75" customHeight="1" thickBot="1" x14ac:dyDescent="0.3">
      <c r="B21" s="36"/>
      <c r="C21" s="29" t="str">
        <f>IFERROR(VLOOKUP(B21,Planilha4!$A$200:$I$286,2,0)," ")</f>
        <v xml:space="preserve"> </v>
      </c>
      <c r="D21" s="29" t="str">
        <f>IFERROR(VLOOKUP(B21,Planilha4!$A$200:$I$286,3,0)," ")</f>
        <v xml:space="preserve"> </v>
      </c>
      <c r="E21" s="34" t="str">
        <f>IFERROR(VLOOKUP(B21,Planilha4!$A$200:$I$286,4,0)," ")</f>
        <v xml:space="preserve"> </v>
      </c>
      <c r="F21" s="34" t="str">
        <f>IFERROR(VLOOKUP(B21,Planilha4!$A$200:$I$286,5,0)," ")</f>
        <v xml:space="preserve"> </v>
      </c>
      <c r="G21" s="34" t="str">
        <f>IFERROR(VLOOKUP(B21,Planilha4!$A$200:$I$286,6,0)," ")</f>
        <v xml:space="preserve"> </v>
      </c>
      <c r="H21" s="34" t="str">
        <f>IFERROR(VLOOKUP(B21,Planilha4!$A$200:$I$286,7,0)," ")</f>
        <v xml:space="preserve"> </v>
      </c>
      <c r="I21" s="34" t="str">
        <f>IFERROR(VLOOKUP(B21,Planilha4!$A$200:$I$286,8,0)," ")</f>
        <v xml:space="preserve"> </v>
      </c>
      <c r="J21" s="34" t="str">
        <f>IFERROR(VLOOKUP(B21,Planilha4!$A$200:$I$286,9,0)," ")</f>
        <v xml:space="preserve"> </v>
      </c>
      <c r="L21" s="37" t="s">
        <v>33</v>
      </c>
      <c r="M21" s="38"/>
      <c r="N21" s="39"/>
      <c r="AJ21" t="e">
        <f>LEFT(#REF!,14)</f>
        <v>#REF!</v>
      </c>
    </row>
    <row r="22" spans="2:36" ht="15.75" customHeight="1" thickBot="1" x14ac:dyDescent="0.3">
      <c r="B22" s="36"/>
      <c r="C22" s="29" t="str">
        <f>IFERROR(VLOOKUP(B22,Planilha4!$A$200:$I$286,2,0)," ")</f>
        <v xml:space="preserve"> </v>
      </c>
      <c r="D22" s="29" t="str">
        <f>IFERROR(VLOOKUP(B22,Planilha4!$A$200:$I$286,3,0)," ")</f>
        <v xml:space="preserve"> </v>
      </c>
      <c r="E22" s="34" t="str">
        <f>IFERROR(VLOOKUP(B22,Planilha4!$A$200:$I$286,4,0)," ")</f>
        <v xml:space="preserve"> </v>
      </c>
      <c r="F22" s="34" t="str">
        <f>IFERROR(VLOOKUP(B22,Planilha4!$A$200:$I$286,5,0)," ")</f>
        <v xml:space="preserve"> </v>
      </c>
      <c r="G22" s="34" t="str">
        <f>IFERROR(VLOOKUP(B22,Planilha4!$A$200:$I$286,6,0)," ")</f>
        <v xml:space="preserve"> </v>
      </c>
      <c r="H22" s="34" t="str">
        <f>IFERROR(VLOOKUP(B22,Planilha4!$A$200:$I$286,7,0)," ")</f>
        <v xml:space="preserve"> </v>
      </c>
      <c r="I22" s="34" t="str">
        <f>IFERROR(VLOOKUP(B22,Planilha4!$A$200:$I$286,8,0)," ")</f>
        <v xml:space="preserve"> </v>
      </c>
      <c r="J22" s="34" t="str">
        <f>IFERROR(VLOOKUP(B22,Planilha4!$A$200:$I$286,9,0)," ")</f>
        <v xml:space="preserve"> </v>
      </c>
      <c r="L22" s="23" t="s">
        <v>25</v>
      </c>
      <c r="M22" s="24" t="s">
        <v>26</v>
      </c>
      <c r="N22" s="24" t="s">
        <v>27</v>
      </c>
      <c r="AJ22" t="str">
        <f t="shared" si="0"/>
        <v/>
      </c>
    </row>
    <row r="23" spans="2:36" ht="15.75" customHeight="1" thickBot="1" x14ac:dyDescent="0.3">
      <c r="B23" s="36"/>
      <c r="C23" s="29" t="str">
        <f>IFERROR(VLOOKUP(B23,Planilha4!$A$200:$I$286,2,0)," ")</f>
        <v xml:space="preserve"> </v>
      </c>
      <c r="D23" s="29" t="str">
        <f>IFERROR(VLOOKUP(B23,Planilha4!$A$200:$I$286,3,0)," ")</f>
        <v xml:space="preserve"> </v>
      </c>
      <c r="E23" s="34" t="str">
        <f>IFERROR(VLOOKUP(B23,Planilha4!$A$200:$I$286,4,0)," ")</f>
        <v xml:space="preserve"> </v>
      </c>
      <c r="F23" s="34" t="str">
        <f>IFERROR(VLOOKUP(B23,Planilha4!$A$200:$I$286,5,0)," ")</f>
        <v xml:space="preserve"> </v>
      </c>
      <c r="G23" s="34" t="str">
        <f>IFERROR(VLOOKUP(B23,Planilha4!$A$200:$I$286,6,0)," ")</f>
        <v xml:space="preserve"> </v>
      </c>
      <c r="H23" s="34" t="str">
        <f>IFERROR(VLOOKUP(B23,Planilha4!$A$200:$I$286,7,0)," ")</f>
        <v xml:space="preserve"> </v>
      </c>
      <c r="I23" s="34" t="str">
        <f>IFERROR(VLOOKUP(B23,Planilha4!$A$200:$I$286,8,0)," ")</f>
        <v xml:space="preserve"> </v>
      </c>
      <c r="J23" s="34" t="str">
        <f>IFERROR(VLOOKUP(B23,Planilha4!$A$200:$I$286,9,0)," ")</f>
        <v xml:space="preserve"> </v>
      </c>
      <c r="L23" s="19" t="s">
        <v>21</v>
      </c>
      <c r="M23" s="20">
        <v>1420</v>
      </c>
      <c r="N23" s="19" t="s">
        <v>22</v>
      </c>
      <c r="AJ23" t="str">
        <f t="shared" si="0"/>
        <v/>
      </c>
    </row>
    <row r="24" spans="2:36" ht="15.75" customHeight="1" thickBot="1" x14ac:dyDescent="0.3">
      <c r="B24" s="36"/>
      <c r="C24" s="29" t="str">
        <f>IFERROR(VLOOKUP(B24,Planilha4!$A$200:$I$286,2,0)," ")</f>
        <v xml:space="preserve"> </v>
      </c>
      <c r="D24" s="29" t="str">
        <f>IFERROR(VLOOKUP(B24,Planilha4!$A$200:$I$286,3,0)," ")</f>
        <v xml:space="preserve"> </v>
      </c>
      <c r="E24" s="34" t="str">
        <f>IFERROR(VLOOKUP(B24,Planilha4!$A$200:$I$286,4,0)," ")</f>
        <v xml:space="preserve"> </v>
      </c>
      <c r="F24" s="34" t="str">
        <f>IFERROR(VLOOKUP(B24,Planilha4!$A$200:$I$286,5,0)," ")</f>
        <v xml:space="preserve"> </v>
      </c>
      <c r="G24" s="34" t="str">
        <f>IFERROR(VLOOKUP(B24,Planilha4!$A$200:$I$286,6,0)," ")</f>
        <v xml:space="preserve"> </v>
      </c>
      <c r="H24" s="34" t="str">
        <f>IFERROR(VLOOKUP(B24,Planilha4!$A$200:$I$286,7,0)," ")</f>
        <v xml:space="preserve"> </v>
      </c>
      <c r="I24" s="34" t="str">
        <f>IFERROR(VLOOKUP(B24,Planilha4!$A$200:$I$286,8,0)," ")</f>
        <v xml:space="preserve"> </v>
      </c>
      <c r="J24" s="34" t="str">
        <f>IFERROR(VLOOKUP(B24,Planilha4!$A$200:$I$286,9,0)," ")</f>
        <v xml:space="preserve"> </v>
      </c>
      <c r="L24" s="19" t="s">
        <v>13</v>
      </c>
      <c r="M24" s="20">
        <v>115</v>
      </c>
      <c r="N24" s="19" t="s">
        <v>22</v>
      </c>
      <c r="AJ24" t="str">
        <f t="shared" si="0"/>
        <v/>
      </c>
    </row>
    <row r="25" spans="2:36" ht="15.75" customHeight="1" thickBot="1" x14ac:dyDescent="0.3">
      <c r="B25" s="36"/>
      <c r="C25" s="29" t="str">
        <f>IFERROR(VLOOKUP(B25,Planilha4!$A$200:$I$286,2,0)," ")</f>
        <v xml:space="preserve"> </v>
      </c>
      <c r="D25" s="29" t="str">
        <f>IFERROR(VLOOKUP(B25,Planilha4!$A$200:$I$286,3,0)," ")</f>
        <v xml:space="preserve"> </v>
      </c>
      <c r="E25" s="34" t="str">
        <f>IFERROR(VLOOKUP(B25,Planilha4!$A$200:$I$286,4,0)," ")</f>
        <v xml:space="preserve"> </v>
      </c>
      <c r="F25" s="34" t="str">
        <f>IFERROR(VLOOKUP(B25,Planilha4!$A$200:$I$286,5,0)," ")</f>
        <v xml:space="preserve"> </v>
      </c>
      <c r="G25" s="34" t="str">
        <f>IFERROR(VLOOKUP(B25,Planilha4!$A$200:$I$286,6,0)," ")</f>
        <v xml:space="preserve"> </v>
      </c>
      <c r="H25" s="34" t="str">
        <f>IFERROR(VLOOKUP(B25,Planilha4!$A$200:$I$286,7,0)," ")</f>
        <v xml:space="preserve"> </v>
      </c>
      <c r="I25" s="34" t="str">
        <f>IFERROR(VLOOKUP(B25,Planilha4!$A$200:$I$286,8,0)," ")</f>
        <v xml:space="preserve"> </v>
      </c>
      <c r="J25" s="34" t="str">
        <f>IFERROR(VLOOKUP(B25,Planilha4!$A$200:$I$286,9,0)," ")</f>
        <v xml:space="preserve"> </v>
      </c>
      <c r="L25" s="19" t="s">
        <v>23</v>
      </c>
      <c r="M25" s="20">
        <v>600</v>
      </c>
      <c r="N25" s="19" t="s">
        <v>1</v>
      </c>
      <c r="AJ25" t="str">
        <f t="shared" si="0"/>
        <v/>
      </c>
    </row>
    <row r="26" spans="2:36" ht="15.75" customHeight="1" thickBot="1" x14ac:dyDescent="0.3">
      <c r="B26" s="36"/>
      <c r="C26" s="29" t="str">
        <f>IFERROR(VLOOKUP(B26,Planilha4!$A$200:$I$286,2,0)," ")</f>
        <v xml:space="preserve"> </v>
      </c>
      <c r="D26" s="29" t="str">
        <f>IFERROR(VLOOKUP(B26,Planilha4!$A$200:$I$286,3,0)," ")</f>
        <v xml:space="preserve"> </v>
      </c>
      <c r="E26" s="34" t="str">
        <f>IFERROR(VLOOKUP(B26,Planilha4!$A$200:$I$286,4,0)," ")</f>
        <v xml:space="preserve"> </v>
      </c>
      <c r="F26" s="34" t="str">
        <f>IFERROR(VLOOKUP(B26,Planilha4!$A$200:$I$286,5,0)," ")</f>
        <v xml:space="preserve"> </v>
      </c>
      <c r="G26" s="34" t="str">
        <f>IFERROR(VLOOKUP(B26,Planilha4!$A$200:$I$286,6,0)," ")</f>
        <v xml:space="preserve"> </v>
      </c>
      <c r="H26" s="34" t="str">
        <f>IFERROR(VLOOKUP(B26,Planilha4!$A$200:$I$286,7,0)," ")</f>
        <v xml:space="preserve"> </v>
      </c>
      <c r="I26" s="34" t="str">
        <f>IFERROR(VLOOKUP(B26,Planilha4!$A$200:$I$286,8,0)," ")</f>
        <v xml:space="preserve"> </v>
      </c>
      <c r="J26" s="34" t="str">
        <f>IFERROR(VLOOKUP(B26,Planilha4!$A$200:$I$286,9,0)," ")</f>
        <v xml:space="preserve"> </v>
      </c>
      <c r="L26" s="19" t="s">
        <v>24</v>
      </c>
      <c r="M26" s="20">
        <v>185</v>
      </c>
      <c r="N26" s="19" t="s">
        <v>22</v>
      </c>
      <c r="AJ26" t="str">
        <f t="shared" si="0"/>
        <v/>
      </c>
    </row>
    <row r="27" spans="2:36" ht="15.75" customHeight="1" thickBot="1" x14ac:dyDescent="0.3">
      <c r="B27" s="36"/>
      <c r="C27" s="29" t="str">
        <f>IFERROR(VLOOKUP(B27,Planilha4!$A$200:$I$286,2,0)," ")</f>
        <v xml:space="preserve"> </v>
      </c>
      <c r="D27" s="29" t="str">
        <f>IFERROR(VLOOKUP(B27,Planilha4!$A$200:$I$286,3,0)," ")</f>
        <v xml:space="preserve"> </v>
      </c>
      <c r="E27" s="34" t="str">
        <f>IFERROR(VLOOKUP(B27,Planilha4!$A$200:$I$286,4,0)," ")</f>
        <v xml:space="preserve"> </v>
      </c>
      <c r="F27" s="34" t="str">
        <f>IFERROR(VLOOKUP(B27,Planilha4!$A$200:$I$286,5,0)," ")</f>
        <v xml:space="preserve"> </v>
      </c>
      <c r="G27" s="34" t="str">
        <f>IFERROR(VLOOKUP(B27,Planilha4!$A$200:$I$286,6,0)," ")</f>
        <v xml:space="preserve"> </v>
      </c>
      <c r="H27" s="34" t="str">
        <f>IFERROR(VLOOKUP(B27,Planilha4!$A$200:$I$286,7,0)," ")</f>
        <v xml:space="preserve"> </v>
      </c>
      <c r="I27" s="34" t="str">
        <f>IFERROR(VLOOKUP(B27,Planilha4!$A$200:$I$286,8,0)," ")</f>
        <v xml:space="preserve"> </v>
      </c>
      <c r="J27" s="34" t="str">
        <f>IFERROR(VLOOKUP(B27,Planilha4!$A$200:$I$286,9,0)," ")</f>
        <v xml:space="preserve"> </v>
      </c>
      <c r="L27" s="19" t="s">
        <v>32</v>
      </c>
      <c r="M27" s="20">
        <v>150</v>
      </c>
      <c r="N27" s="19" t="s">
        <v>22</v>
      </c>
      <c r="AJ27" t="str">
        <f t="shared" si="0"/>
        <v/>
      </c>
    </row>
    <row r="28" spans="2:36" ht="15.75" customHeight="1" thickBot="1" x14ac:dyDescent="0.3">
      <c r="B28" s="36"/>
      <c r="C28" s="29" t="str">
        <f>IFERROR(VLOOKUP(B28,Planilha4!$A$200:$I$286,2,0)," ")</f>
        <v xml:space="preserve"> </v>
      </c>
      <c r="D28" s="29" t="str">
        <f>IFERROR(VLOOKUP(B28,Planilha4!$A$200:$I$286,3,0)," ")</f>
        <v xml:space="preserve"> </v>
      </c>
      <c r="E28" s="34" t="str">
        <f>IFERROR(VLOOKUP(B28,Planilha4!$A$200:$I$286,4,0)," ")</f>
        <v xml:space="preserve"> </v>
      </c>
      <c r="F28" s="34" t="str">
        <f>IFERROR(VLOOKUP(B28,Planilha4!$A$200:$I$286,5,0)," ")</f>
        <v xml:space="preserve"> </v>
      </c>
      <c r="G28" s="34" t="str">
        <f>IFERROR(VLOOKUP(B28,Planilha4!$A$200:$I$286,6,0)," ")</f>
        <v xml:space="preserve"> </v>
      </c>
      <c r="H28" s="34" t="str">
        <f>IFERROR(VLOOKUP(B28,Planilha4!$A$200:$I$286,7,0)," ")</f>
        <v xml:space="preserve"> </v>
      </c>
      <c r="I28" s="34" t="str">
        <f>IFERROR(VLOOKUP(B28,Planilha4!$A$200:$I$286,8,0)," ")</f>
        <v xml:space="preserve"> </v>
      </c>
      <c r="J28" s="34" t="str">
        <f>IFERROR(VLOOKUP(B28,Planilha4!$A$200:$I$286,9,0)," ")</f>
        <v xml:space="preserve"> </v>
      </c>
      <c r="AJ28" t="str">
        <f t="shared" si="0"/>
        <v/>
      </c>
    </row>
    <row r="29" spans="2:36" ht="15.75" customHeight="1" thickBot="1" x14ac:dyDescent="0.3">
      <c r="B29" s="36"/>
      <c r="C29" s="29" t="str">
        <f>IFERROR(VLOOKUP(B29,Planilha4!$A$200:$I$286,2,0)," ")</f>
        <v xml:space="preserve"> </v>
      </c>
      <c r="D29" s="29" t="str">
        <f>IFERROR(VLOOKUP(B29,Planilha4!$A$200:$I$286,3,0)," ")</f>
        <v xml:space="preserve"> </v>
      </c>
      <c r="E29" s="34" t="str">
        <f>IFERROR(VLOOKUP(B29,Planilha4!$A$200:$I$286,4,0)," ")</f>
        <v xml:space="preserve"> </v>
      </c>
      <c r="F29" s="34" t="str">
        <f>IFERROR(VLOOKUP(B29,Planilha4!$A$200:$I$286,5,0)," ")</f>
        <v xml:space="preserve"> </v>
      </c>
      <c r="G29" s="34" t="str">
        <f>IFERROR(VLOOKUP(B29,Planilha4!$A$200:$I$286,6,0)," ")</f>
        <v xml:space="preserve"> </v>
      </c>
      <c r="H29" s="34" t="str">
        <f>IFERROR(VLOOKUP(B29,Planilha4!$A$200:$I$286,7,0)," ")</f>
        <v xml:space="preserve"> </v>
      </c>
      <c r="I29" s="34" t="str">
        <f>IFERROR(VLOOKUP(B29,Planilha4!$A$200:$I$286,8,0)," ")</f>
        <v xml:space="preserve"> </v>
      </c>
      <c r="J29" s="34" t="str">
        <f>IFERROR(VLOOKUP(B29,Planilha4!$A$200:$I$286,9,0)," ")</f>
        <v xml:space="preserve"> </v>
      </c>
      <c r="L29" s="37" t="s">
        <v>28</v>
      </c>
      <c r="M29" s="38"/>
      <c r="N29" s="39"/>
      <c r="AJ29" t="str">
        <f t="shared" si="0"/>
        <v/>
      </c>
    </row>
    <row r="30" spans="2:36" ht="15.75" customHeight="1" thickBot="1" x14ac:dyDescent="0.3">
      <c r="B30" s="36"/>
      <c r="C30" s="29" t="str">
        <f>IFERROR(VLOOKUP(B30,Planilha4!$A$200:$I$286,2,0)," ")</f>
        <v xml:space="preserve"> </v>
      </c>
      <c r="D30" s="29" t="str">
        <f>IFERROR(VLOOKUP(B30,Planilha4!$A$200:$I$286,3,0)," ")</f>
        <v xml:space="preserve"> </v>
      </c>
      <c r="E30" s="34" t="str">
        <f>IFERROR(VLOOKUP(B30,Planilha4!$A$200:$I$286,4,0)," ")</f>
        <v xml:space="preserve"> </v>
      </c>
      <c r="F30" s="34" t="str">
        <f>IFERROR(VLOOKUP(B30,Planilha4!$A$200:$I$286,5,0)," ")</f>
        <v xml:space="preserve"> </v>
      </c>
      <c r="G30" s="34" t="str">
        <f>IFERROR(VLOOKUP(B30,Planilha4!$A$200:$I$286,6,0)," ")</f>
        <v xml:space="preserve"> </v>
      </c>
      <c r="H30" s="34" t="str">
        <f>IFERROR(VLOOKUP(B30,Planilha4!$A$200:$I$286,7,0)," ")</f>
        <v xml:space="preserve"> </v>
      </c>
      <c r="I30" s="34" t="str">
        <f>IFERROR(VLOOKUP(B30,Planilha4!$A$200:$I$286,8,0)," ")</f>
        <v xml:space="preserve"> </v>
      </c>
      <c r="J30" s="34" t="str">
        <f>IFERROR(VLOOKUP(B30,Planilha4!$A$200:$I$286,9,0)," ")</f>
        <v xml:space="preserve"> </v>
      </c>
      <c r="L30" s="8" t="s">
        <v>25</v>
      </c>
      <c r="M30" s="7" t="s">
        <v>26</v>
      </c>
      <c r="N30" s="7" t="s">
        <v>27</v>
      </c>
      <c r="AJ30" t="str">
        <f t="shared" si="0"/>
        <v/>
      </c>
    </row>
    <row r="31" spans="2:36" ht="15.75" customHeight="1" thickBot="1" x14ac:dyDescent="0.3">
      <c r="B31" s="36"/>
      <c r="C31" s="29" t="str">
        <f>IFERROR(VLOOKUP(B31,Planilha4!$A$200:$I$286,2,0)," ")</f>
        <v xml:space="preserve"> </v>
      </c>
      <c r="D31" s="29" t="str">
        <f>IFERROR(VLOOKUP(B31,Planilha4!$A$200:$I$286,3,0)," ")</f>
        <v xml:space="preserve"> </v>
      </c>
      <c r="E31" s="34" t="str">
        <f>IFERROR(VLOOKUP(B31,Planilha4!$A$200:$I$286,4,0)," ")</f>
        <v xml:space="preserve"> </v>
      </c>
      <c r="F31" s="34" t="str">
        <f>IFERROR(VLOOKUP(B31,Planilha4!$A$200:$I$286,5,0)," ")</f>
        <v xml:space="preserve"> </v>
      </c>
      <c r="G31" s="34" t="str">
        <f>IFERROR(VLOOKUP(B31,Planilha4!$A$200:$I$286,6,0)," ")</f>
        <v xml:space="preserve"> </v>
      </c>
      <c r="H31" s="34" t="str">
        <f>IFERROR(VLOOKUP(B31,Planilha4!$A$200:$I$286,7,0)," ")</f>
        <v xml:space="preserve"> </v>
      </c>
      <c r="I31" s="34" t="str">
        <f>IFERROR(VLOOKUP(B31,Planilha4!$A$200:$I$286,8,0)," ")</f>
        <v xml:space="preserve"> </v>
      </c>
      <c r="J31" s="34" t="str">
        <f>IFERROR(VLOOKUP(B31,Planilha4!$A$200:$I$286,9,0)," ")</f>
        <v xml:space="preserve"> </v>
      </c>
      <c r="L31" s="21" t="s">
        <v>29</v>
      </c>
      <c r="M31" s="22">
        <v>600</v>
      </c>
      <c r="N31" s="9" t="s">
        <v>1</v>
      </c>
      <c r="AJ31" t="str">
        <f t="shared" si="0"/>
        <v/>
      </c>
    </row>
    <row r="32" spans="2:36" ht="15.75" customHeight="1" thickBot="1" x14ac:dyDescent="0.3">
      <c r="B32" s="36"/>
      <c r="C32" s="29" t="str">
        <f>IFERROR(VLOOKUP(B32,Planilha4!$A$200:$I$286,2,0)," ")</f>
        <v xml:space="preserve"> </v>
      </c>
      <c r="D32" s="29" t="str">
        <f>IFERROR(VLOOKUP(B32,Planilha4!$A$200:$I$286,3,0)," ")</f>
        <v xml:space="preserve"> </v>
      </c>
      <c r="E32" s="34" t="str">
        <f>IFERROR(VLOOKUP(B32,Planilha4!$A$200:$I$286,4,0)," ")</f>
        <v xml:space="preserve"> </v>
      </c>
      <c r="F32" s="34" t="str">
        <f>IFERROR(VLOOKUP(B32,Planilha4!$A$200:$I$286,5,0)," ")</f>
        <v xml:space="preserve"> </v>
      </c>
      <c r="G32" s="34" t="str">
        <f>IFERROR(VLOOKUP(B32,Planilha4!$A$200:$I$286,6,0)," ")</f>
        <v xml:space="preserve"> </v>
      </c>
      <c r="H32" s="34" t="str">
        <f>IFERROR(VLOOKUP(B32,Planilha4!$A$200:$I$286,7,0)," ")</f>
        <v xml:space="preserve"> </v>
      </c>
      <c r="I32" s="34" t="str">
        <f>IFERROR(VLOOKUP(B32,Planilha4!$A$200:$I$286,8,0)," ")</f>
        <v xml:space="preserve"> </v>
      </c>
      <c r="J32" s="34" t="str">
        <f>IFERROR(VLOOKUP(B32,Planilha4!$A$200:$I$286,9,0)," ")</f>
        <v xml:space="preserve"> </v>
      </c>
      <c r="L32" s="21" t="s">
        <v>30</v>
      </c>
      <c r="M32" s="22">
        <v>600</v>
      </c>
      <c r="N32" s="9" t="s">
        <v>1</v>
      </c>
      <c r="AJ32" t="str">
        <f t="shared" si="0"/>
        <v/>
      </c>
    </row>
    <row r="33" spans="2:36" ht="15.75" customHeight="1" thickBot="1" x14ac:dyDescent="0.3">
      <c r="B33" s="36"/>
      <c r="C33" s="29" t="str">
        <f>IFERROR(VLOOKUP(B33,Planilha4!$A$200:$I$286,2,0)," ")</f>
        <v xml:space="preserve"> </v>
      </c>
      <c r="D33" s="29" t="str">
        <f>IFERROR(VLOOKUP(B33,Planilha4!$A$200:$I$286,3,0)," ")</f>
        <v xml:space="preserve"> </v>
      </c>
      <c r="E33" s="34" t="str">
        <f>IFERROR(VLOOKUP(B33,Planilha4!$A$200:$I$286,4,0)," ")</f>
        <v xml:space="preserve"> </v>
      </c>
      <c r="F33" s="34" t="str">
        <f>IFERROR(VLOOKUP(B33,Planilha4!$A$200:$I$286,5,0)," ")</f>
        <v xml:space="preserve"> </v>
      </c>
      <c r="G33" s="34" t="str">
        <f>IFERROR(VLOOKUP(B33,Planilha4!$A$200:$I$286,6,0)," ")</f>
        <v xml:space="preserve"> </v>
      </c>
      <c r="H33" s="34" t="str">
        <f>IFERROR(VLOOKUP(B33,Planilha4!$A$200:$I$286,7,0)," ")</f>
        <v xml:space="preserve"> </v>
      </c>
      <c r="I33" s="34" t="str">
        <f>IFERROR(VLOOKUP(B33,Planilha4!$A$200:$I$286,8,0)," ")</f>
        <v xml:space="preserve"> </v>
      </c>
      <c r="J33" s="34" t="str">
        <f>IFERROR(VLOOKUP(B33,Planilha4!$A$200:$I$286,9,0)," ")</f>
        <v xml:space="preserve"> </v>
      </c>
      <c r="L33" s="21" t="s">
        <v>31</v>
      </c>
      <c r="M33" s="22">
        <v>850</v>
      </c>
      <c r="N33" s="9" t="s">
        <v>1</v>
      </c>
      <c r="AJ33" t="str">
        <f>LEFT(B33,14)</f>
        <v/>
      </c>
    </row>
    <row r="34" spans="2:36" ht="15.75" customHeight="1" x14ac:dyDescent="0.25">
      <c r="B34" s="36"/>
      <c r="C34" s="29" t="str">
        <f>IFERROR(VLOOKUP(B34,Planilha4!$A$200:$I$286,2,0)," ")</f>
        <v xml:space="preserve"> </v>
      </c>
      <c r="D34" s="29" t="str">
        <f>IFERROR(VLOOKUP(B34,Planilha4!$A$200:$I$286,3,0)," ")</f>
        <v xml:space="preserve"> </v>
      </c>
      <c r="E34" s="34" t="str">
        <f>IFERROR(VLOOKUP(B34,Planilha4!$A$200:$I$286,4,0)," ")</f>
        <v xml:space="preserve"> </v>
      </c>
      <c r="F34" s="34" t="str">
        <f>IFERROR(VLOOKUP(B34,Planilha4!$A$200:$I$286,5,0)," ")</f>
        <v xml:space="preserve"> </v>
      </c>
      <c r="G34" s="34" t="str">
        <f>IFERROR(VLOOKUP(B34,Planilha4!$A$200:$I$286,6,0)," ")</f>
        <v xml:space="preserve"> </v>
      </c>
      <c r="H34" s="34" t="str">
        <f>IFERROR(VLOOKUP(B34,Planilha4!$A$200:$I$286,7,0)," ")</f>
        <v xml:space="preserve"> </v>
      </c>
      <c r="I34" s="34" t="str">
        <f>IFERROR(VLOOKUP(B34,Planilha4!$A$200:$I$286,8,0)," ")</f>
        <v xml:space="preserve"> </v>
      </c>
      <c r="J34" s="34" t="str">
        <f>IFERROR(VLOOKUP(B34,Planilha4!$A$200:$I$286,9,0)," ")</f>
        <v xml:space="preserve"> </v>
      </c>
      <c r="AJ34" t="str">
        <f t="shared" si="0"/>
        <v/>
      </c>
    </row>
    <row r="35" spans="2:36" ht="15.75" customHeight="1" x14ac:dyDescent="0.25">
      <c r="B35" s="36"/>
      <c r="C35" s="29" t="str">
        <f>IFERROR(VLOOKUP(B35,Planilha4!$A$200:$I$286,2,0)," ")</f>
        <v xml:space="preserve"> </v>
      </c>
      <c r="D35" s="29" t="str">
        <f>IFERROR(VLOOKUP(B35,Planilha4!$A$200:$I$286,3,0)," ")</f>
        <v xml:space="preserve"> </v>
      </c>
      <c r="E35" s="34" t="str">
        <f>IFERROR(VLOOKUP(B35,Planilha4!$A$200:$I$286,4,0)," ")</f>
        <v xml:space="preserve"> </v>
      </c>
      <c r="F35" s="34" t="str">
        <f>IFERROR(VLOOKUP(B35,Planilha4!$A$200:$I$286,5,0)," ")</f>
        <v xml:space="preserve"> </v>
      </c>
      <c r="G35" s="34" t="str">
        <f>IFERROR(VLOOKUP(B35,Planilha4!$A$200:$I$286,6,0)," ")</f>
        <v xml:space="preserve"> </v>
      </c>
      <c r="H35" s="34" t="str">
        <f>IFERROR(VLOOKUP(B35,Planilha4!$A$200:$I$286,7,0)," ")</f>
        <v xml:space="preserve"> </v>
      </c>
      <c r="I35" s="34" t="str">
        <f>IFERROR(VLOOKUP(B35,Planilha4!$A$200:$I$286,8,0)," ")</f>
        <v xml:space="preserve"> </v>
      </c>
      <c r="J35" s="34" t="str">
        <f>IFERROR(VLOOKUP(B35,Planilha4!$A$200:$I$286,9,0)," ")</f>
        <v xml:space="preserve"> </v>
      </c>
      <c r="AJ35" t="str">
        <f t="shared" si="0"/>
        <v/>
      </c>
    </row>
    <row r="36" spans="2:36" ht="15.75" customHeight="1" x14ac:dyDescent="0.25">
      <c r="B36" s="36"/>
      <c r="C36" s="29" t="str">
        <f>IFERROR(VLOOKUP(B36,Planilha4!$A$200:$I$286,2,0)," ")</f>
        <v xml:space="preserve"> </v>
      </c>
      <c r="D36" s="29" t="str">
        <f>IFERROR(VLOOKUP(B36,Planilha4!$A$200:$I$286,3,0)," ")</f>
        <v xml:space="preserve"> </v>
      </c>
      <c r="E36" s="34" t="str">
        <f>IFERROR(VLOOKUP(B36,Planilha4!$A$200:$I$286,4,0)," ")</f>
        <v xml:space="preserve"> </v>
      </c>
      <c r="F36" s="34" t="str">
        <f>IFERROR(VLOOKUP(B36,Planilha4!$A$200:$I$286,5,0)," ")</f>
        <v xml:space="preserve"> </v>
      </c>
      <c r="G36" s="34" t="str">
        <f>IFERROR(VLOOKUP(B36,Planilha4!$A$200:$I$286,6,0)," ")</f>
        <v xml:space="preserve"> </v>
      </c>
      <c r="H36" s="34" t="str">
        <f>IFERROR(VLOOKUP(B36,Planilha4!$A$200:$I$286,7,0)," ")</f>
        <v xml:space="preserve"> </v>
      </c>
      <c r="I36" s="34" t="str">
        <f>IFERROR(VLOOKUP(B36,Planilha4!$A$200:$I$286,8,0)," ")</f>
        <v xml:space="preserve"> </v>
      </c>
      <c r="J36" s="34" t="str">
        <f>IFERROR(VLOOKUP(B36,Planilha4!$A$200:$I$286,9,0)," ")</f>
        <v xml:space="preserve"> </v>
      </c>
      <c r="AJ36" t="str">
        <f t="shared" si="0"/>
        <v/>
      </c>
    </row>
    <row r="37" spans="2:36" ht="15.75" customHeight="1" x14ac:dyDescent="0.25">
      <c r="B37" s="36"/>
      <c r="C37" s="29" t="str">
        <f>IFERROR(VLOOKUP(B37,Planilha4!$A$200:$I$286,2,0)," ")</f>
        <v xml:space="preserve"> </v>
      </c>
      <c r="D37" s="29" t="str">
        <f>IFERROR(VLOOKUP(B37,Planilha4!$A$200:$I$286,3,0)," ")</f>
        <v xml:space="preserve"> </v>
      </c>
      <c r="E37" s="34" t="str">
        <f>IFERROR(VLOOKUP(B37,Planilha4!$A$200:$I$286,4,0)," ")</f>
        <v xml:space="preserve"> </v>
      </c>
      <c r="F37" s="34" t="str">
        <f>IFERROR(VLOOKUP(B37,Planilha4!$A$200:$I$286,5,0)," ")</f>
        <v xml:space="preserve"> </v>
      </c>
      <c r="G37" s="34" t="str">
        <f>IFERROR(VLOOKUP(B37,Planilha4!$A$200:$I$286,6,0)," ")</f>
        <v xml:space="preserve"> </v>
      </c>
      <c r="H37" s="34" t="str">
        <f>IFERROR(VLOOKUP(B37,Planilha4!$A$200:$I$286,7,0)," ")</f>
        <v xml:space="preserve"> </v>
      </c>
      <c r="I37" s="34" t="str">
        <f>IFERROR(VLOOKUP(B37,Planilha4!$A$200:$I$286,8,0)," ")</f>
        <v xml:space="preserve"> </v>
      </c>
      <c r="J37" s="34" t="str">
        <f>IFERROR(VLOOKUP(B37,Planilha4!$A$200:$I$286,9,0)," ")</f>
        <v xml:space="preserve"> </v>
      </c>
      <c r="AJ37" t="str">
        <f t="shared" si="0"/>
        <v/>
      </c>
    </row>
    <row r="38" spans="2:36" ht="15.75" customHeight="1" x14ac:dyDescent="0.25">
      <c r="B38" s="36"/>
      <c r="C38" s="29" t="str">
        <f>IFERROR(VLOOKUP(B38,Planilha4!$A$200:$I$286,2,0)," ")</f>
        <v xml:space="preserve"> </v>
      </c>
      <c r="D38" s="29" t="str">
        <f>IFERROR(VLOOKUP(B38,Planilha4!$A$200:$I$286,3,0)," ")</f>
        <v xml:space="preserve"> </v>
      </c>
      <c r="E38" s="34" t="str">
        <f>IFERROR(VLOOKUP(B38,Planilha4!$A$200:$I$286,4,0)," ")</f>
        <v xml:space="preserve"> </v>
      </c>
      <c r="F38" s="34" t="str">
        <f>IFERROR(VLOOKUP(B38,Planilha4!$A$200:$I$286,5,0)," ")</f>
        <v xml:space="preserve"> </v>
      </c>
      <c r="G38" s="34" t="str">
        <f>IFERROR(VLOOKUP(B38,Planilha4!$A$200:$I$286,6,0)," ")</f>
        <v xml:space="preserve"> </v>
      </c>
      <c r="H38" s="34" t="str">
        <f>IFERROR(VLOOKUP(B38,Planilha4!$A$200:$I$286,7,0)," ")</f>
        <v xml:space="preserve"> </v>
      </c>
      <c r="I38" s="34" t="str">
        <f>IFERROR(VLOOKUP(B38,Planilha4!$A$200:$I$286,8,0)," ")</f>
        <v xml:space="preserve"> </v>
      </c>
      <c r="J38" s="34" t="str">
        <f>IFERROR(VLOOKUP(B38,Planilha4!$A$200:$I$286,9,0)," ")</f>
        <v xml:space="preserve"> </v>
      </c>
    </row>
    <row r="39" spans="2:36" ht="15.75" customHeight="1" x14ac:dyDescent="0.25">
      <c r="B39" s="36"/>
      <c r="C39" s="29" t="str">
        <f>IFERROR(VLOOKUP(B39,Planilha4!$A$200:$I$286,2,0)," ")</f>
        <v xml:space="preserve"> </v>
      </c>
      <c r="D39" s="29" t="str">
        <f>IFERROR(VLOOKUP(B39,Planilha4!$A$200:$I$286,3,0)," ")</f>
        <v xml:space="preserve"> </v>
      </c>
      <c r="E39" s="34" t="str">
        <f>IFERROR(VLOOKUP(B39,Planilha4!$A$200:$I$286,4,0)," ")</f>
        <v xml:space="preserve"> </v>
      </c>
      <c r="F39" s="34" t="str">
        <f>IFERROR(VLOOKUP(B39,Planilha4!$A$200:$I$286,5,0)," ")</f>
        <v xml:space="preserve"> </v>
      </c>
      <c r="G39" s="34" t="str">
        <f>IFERROR(VLOOKUP(B39,Planilha4!$A$200:$I$286,6,0)," ")</f>
        <v xml:space="preserve"> </v>
      </c>
      <c r="H39" s="34" t="str">
        <f>IFERROR(VLOOKUP(B39,Planilha4!$A$200:$I$286,7,0)," ")</f>
        <v xml:space="preserve"> </v>
      </c>
      <c r="I39" s="34" t="str">
        <f>IFERROR(VLOOKUP(B39,Planilha4!$A$200:$I$286,8,0)," ")</f>
        <v xml:space="preserve"> </v>
      </c>
      <c r="J39" s="34" t="str">
        <f>IFERROR(VLOOKUP(B39,Planilha4!$A$200:$I$286,9,0)," ")</f>
        <v xml:space="preserve"> </v>
      </c>
    </row>
    <row r="40" spans="2:36" ht="15.75" customHeight="1" x14ac:dyDescent="0.25">
      <c r="B40" s="6"/>
      <c r="C40" s="29" t="str">
        <f>IFERROR(VLOOKUP(B40,Planilha4!$A$200:$I$286,2,0)," ")</f>
        <v xml:space="preserve"> </v>
      </c>
      <c r="D40" s="29" t="str">
        <f>IFERROR(VLOOKUP(B40,Planilha4!$A$200:$I$286,3,0)," ")</f>
        <v xml:space="preserve"> </v>
      </c>
      <c r="E40" s="34" t="str">
        <f>IFERROR(VLOOKUP(B40,Planilha4!$A$200:$I$286,4,0)," ")</f>
        <v xml:space="preserve"> </v>
      </c>
      <c r="F40" s="34" t="str">
        <f>IFERROR(VLOOKUP(B40,Planilha4!$A$200:$I$286,5,0)," ")</f>
        <v xml:space="preserve"> </v>
      </c>
      <c r="G40" s="34" t="str">
        <f>IFERROR(VLOOKUP(B40,Planilha4!$A$200:$I$286,6,0)," ")</f>
        <v xml:space="preserve"> </v>
      </c>
      <c r="H40" s="34" t="str">
        <f>IFERROR(VLOOKUP(B40,Planilha4!$A$200:$I$286,7,0)," ")</f>
        <v xml:space="preserve"> </v>
      </c>
      <c r="I40" s="34" t="str">
        <f>IFERROR(VLOOKUP(B40,Planilha4!$A$200:$I$286,8,0)," ")</f>
        <v xml:space="preserve"> </v>
      </c>
      <c r="J40" s="34" t="str">
        <f>IFERROR(VLOOKUP(B40,Planilha4!$A$200:$I$286,9,0)," ")</f>
        <v xml:space="preserve"> </v>
      </c>
    </row>
    <row r="41" spans="2:36" ht="15.75" customHeight="1" x14ac:dyDescent="0.25">
      <c r="B41" s="6"/>
      <c r="C41" s="29" t="str">
        <f>IFERROR(VLOOKUP(B41,Planilha4!$A$200:$I$286,2,0)," ")</f>
        <v xml:space="preserve"> </v>
      </c>
      <c r="D41" s="29" t="str">
        <f>IFERROR(VLOOKUP(B41,Planilha4!$A$200:$I$286,3,0)," ")</f>
        <v xml:space="preserve"> </v>
      </c>
      <c r="E41" s="34" t="str">
        <f>IFERROR(VLOOKUP(B41,Planilha4!$A$200:$I$286,4,0)," ")</f>
        <v xml:space="preserve"> </v>
      </c>
      <c r="F41" s="34" t="str">
        <f>IFERROR(VLOOKUP(B41,Planilha4!$A$200:$I$286,5,0)," ")</f>
        <v xml:space="preserve"> </v>
      </c>
      <c r="G41" s="34" t="str">
        <f>IFERROR(VLOOKUP(B41,Planilha4!$A$200:$I$286,6,0)," ")</f>
        <v xml:space="preserve"> </v>
      </c>
      <c r="H41" s="34" t="str">
        <f>IFERROR(VLOOKUP(B41,Planilha4!$A$200:$I$286,7,0)," ")</f>
        <v xml:space="preserve"> </v>
      </c>
      <c r="I41" s="34" t="str">
        <f>IFERROR(VLOOKUP(B41,Planilha4!$A$200:$I$286,8,0)," ")</f>
        <v xml:space="preserve"> </v>
      </c>
      <c r="J41" s="34" t="str">
        <f>IFERROR(VLOOKUP(B41,Planilha4!$A$200:$I$286,9,0)," ")</f>
        <v xml:space="preserve"> </v>
      </c>
    </row>
    <row r="42" spans="2:36" ht="15.75" customHeight="1" x14ac:dyDescent="0.25">
      <c r="B42" s="6"/>
      <c r="C42" s="29" t="str">
        <f>IFERROR(VLOOKUP(B42,Planilha4!$A$200:$I$286,2,0)," ")</f>
        <v xml:space="preserve"> </v>
      </c>
      <c r="D42" s="29" t="str">
        <f>IFERROR(VLOOKUP(B42,Planilha4!$A$200:$I$286,3,0)," ")</f>
        <v xml:space="preserve"> </v>
      </c>
      <c r="E42" s="34" t="str">
        <f>IFERROR(VLOOKUP(B42,Planilha4!$A$200:$I$286,4,0)," ")</f>
        <v xml:space="preserve"> </v>
      </c>
      <c r="F42" s="34" t="str">
        <f>IFERROR(VLOOKUP(B42,Planilha4!$A$200:$I$286,5,0)," ")</f>
        <v xml:space="preserve"> </v>
      </c>
      <c r="G42" s="34" t="str">
        <f>IFERROR(VLOOKUP(B42,Planilha4!$A$200:$I$286,6,0)," ")</f>
        <v xml:space="preserve"> </v>
      </c>
      <c r="H42" s="34" t="str">
        <f>IFERROR(VLOOKUP(B42,Planilha4!$A$200:$I$286,7,0)," ")</f>
        <v xml:space="preserve"> </v>
      </c>
      <c r="I42" s="34" t="str">
        <f>IFERROR(VLOOKUP(B42,Planilha4!$A$200:$I$286,8,0)," ")</f>
        <v xml:space="preserve"> </v>
      </c>
      <c r="J42" s="34" t="str">
        <f>IFERROR(VLOOKUP(B42,Planilha4!$A$200:$I$286,9,0)," ")</f>
        <v xml:space="preserve"> </v>
      </c>
    </row>
  </sheetData>
  <sheetProtection algorithmName="SHA-512" hashValue="odKw+uUaPhkTeKY+eFhaeHvjvlzMni9hddjjXmWTcvYQnVgL0o8Gvvmb2Mo8BSzQXkKahb6Jj4nXEVbfYOHwsw==" saltValue="fz6QRmGFFlOU49VpVZXD1g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286"/>
  <sheetViews>
    <sheetView topLeftCell="A251" workbookViewId="0">
      <selection activeCell="A251" sqref="A251:A269"/>
    </sheetView>
  </sheetViews>
  <sheetFormatPr defaultRowHeight="15" x14ac:dyDescent="0.25"/>
  <cols>
    <col min="1" max="1" width="16.140625" bestFit="1" customWidth="1"/>
    <col min="2" max="2" width="16.5703125" bestFit="1" customWidth="1"/>
    <col min="3" max="3" width="9.5703125" bestFit="1" customWidth="1"/>
    <col min="4" max="4" width="11.7109375" style="18" bestFit="1" customWidth="1"/>
    <col min="5" max="5" width="13" style="18" bestFit="1" customWidth="1"/>
    <col min="6" max="6" width="12.5703125" style="18" bestFit="1" customWidth="1"/>
    <col min="7" max="7" width="12.7109375" style="18" bestFit="1" customWidth="1"/>
    <col min="8" max="8" width="11.5703125" style="18" bestFit="1" customWidth="1"/>
    <col min="9" max="9" width="12.5703125" style="18" bestFit="1" customWidth="1"/>
  </cols>
  <sheetData>
    <row r="200" spans="1:9" x14ac:dyDescent="0.25">
      <c r="A200" t="s">
        <v>1</v>
      </c>
      <c r="B200" t="s">
        <v>35</v>
      </c>
      <c r="C200" t="s">
        <v>2</v>
      </c>
      <c r="D200" s="18" t="s">
        <v>13</v>
      </c>
      <c r="E200" s="18" t="s">
        <v>14</v>
      </c>
      <c r="F200" s="18" t="s">
        <v>15</v>
      </c>
      <c r="G200" s="18" t="s">
        <v>16</v>
      </c>
      <c r="H200" s="18" t="s">
        <v>17</v>
      </c>
      <c r="I200" s="18" t="s">
        <v>11</v>
      </c>
    </row>
    <row r="201" spans="1:9" x14ac:dyDescent="0.25">
      <c r="A201" t="s">
        <v>39</v>
      </c>
      <c r="B201" t="s">
        <v>40</v>
      </c>
      <c r="C201" t="s">
        <v>37</v>
      </c>
      <c r="D201" s="18">
        <v>115</v>
      </c>
      <c r="E201" s="18">
        <v>185</v>
      </c>
      <c r="F201" s="18">
        <v>1420</v>
      </c>
      <c r="G201" s="18">
        <v>600</v>
      </c>
      <c r="H201" s="18">
        <v>150</v>
      </c>
      <c r="I201" s="18">
        <v>2470</v>
      </c>
    </row>
    <row r="202" spans="1:9" x14ac:dyDescent="0.25">
      <c r="A202" t="s">
        <v>41</v>
      </c>
      <c r="B202" t="s">
        <v>42</v>
      </c>
      <c r="C202" t="s">
        <v>38</v>
      </c>
      <c r="D202" s="18">
        <v>115</v>
      </c>
      <c r="E202" s="18">
        <v>185</v>
      </c>
      <c r="F202" s="18">
        <v>1420</v>
      </c>
      <c r="G202" s="18">
        <v>600</v>
      </c>
      <c r="H202" s="18">
        <v>150</v>
      </c>
      <c r="I202" s="18">
        <v>2470</v>
      </c>
    </row>
    <row r="203" spans="1:9" x14ac:dyDescent="0.25">
      <c r="A203" t="s">
        <v>43</v>
      </c>
      <c r="B203" t="s">
        <v>44</v>
      </c>
      <c r="C203" t="s">
        <v>38</v>
      </c>
      <c r="D203" s="18">
        <v>115</v>
      </c>
      <c r="E203" s="18">
        <v>185</v>
      </c>
      <c r="F203" s="18">
        <v>1420</v>
      </c>
      <c r="G203" s="18">
        <v>600</v>
      </c>
      <c r="H203" s="18">
        <v>150</v>
      </c>
      <c r="I203" s="18">
        <v>2470</v>
      </c>
    </row>
    <row r="204" spans="1:9" x14ac:dyDescent="0.25">
      <c r="A204" t="s">
        <v>45</v>
      </c>
      <c r="B204" t="s">
        <v>46</v>
      </c>
      <c r="C204" t="s">
        <v>38</v>
      </c>
      <c r="D204" s="18">
        <v>115</v>
      </c>
      <c r="E204" s="18">
        <v>185</v>
      </c>
      <c r="F204" s="18">
        <v>1420</v>
      </c>
      <c r="G204" s="18">
        <v>600</v>
      </c>
      <c r="H204" s="18">
        <v>150</v>
      </c>
      <c r="I204" s="18">
        <v>2470</v>
      </c>
    </row>
    <row r="205" spans="1:9" x14ac:dyDescent="0.25">
      <c r="A205" t="s">
        <v>47</v>
      </c>
      <c r="B205" t="s">
        <v>48</v>
      </c>
      <c r="C205" t="s">
        <v>37</v>
      </c>
      <c r="D205" s="18">
        <v>0</v>
      </c>
      <c r="E205" s="18">
        <v>0</v>
      </c>
      <c r="F205" s="18">
        <v>0</v>
      </c>
      <c r="G205" s="18">
        <v>0</v>
      </c>
      <c r="H205" s="18">
        <v>0</v>
      </c>
      <c r="I205" s="18">
        <v>0</v>
      </c>
    </row>
    <row r="206" spans="1:9" x14ac:dyDescent="0.25">
      <c r="A206" t="s">
        <v>49</v>
      </c>
      <c r="B206" t="s">
        <v>50</v>
      </c>
      <c r="C206" t="s">
        <v>37</v>
      </c>
      <c r="D206" s="18">
        <v>0</v>
      </c>
      <c r="E206" s="18">
        <v>0</v>
      </c>
      <c r="F206" s="18">
        <v>0</v>
      </c>
      <c r="G206" s="18">
        <v>0</v>
      </c>
      <c r="H206" s="18">
        <v>0</v>
      </c>
      <c r="I206" s="18">
        <v>0</v>
      </c>
    </row>
    <row r="207" spans="1:9" x14ac:dyDescent="0.25">
      <c r="A207" t="s">
        <v>51</v>
      </c>
      <c r="B207" t="s">
        <v>52</v>
      </c>
      <c r="C207" t="s">
        <v>37</v>
      </c>
      <c r="D207" s="18">
        <v>0</v>
      </c>
      <c r="E207" s="18">
        <v>0</v>
      </c>
      <c r="F207" s="18">
        <v>0</v>
      </c>
      <c r="G207" s="18">
        <v>0</v>
      </c>
      <c r="H207" s="18">
        <v>0</v>
      </c>
      <c r="I207" s="18">
        <v>0</v>
      </c>
    </row>
    <row r="208" spans="1:9" x14ac:dyDescent="0.25">
      <c r="A208" t="s">
        <v>53</v>
      </c>
      <c r="B208" t="s">
        <v>54</v>
      </c>
      <c r="C208" t="s">
        <v>55</v>
      </c>
      <c r="D208" s="18">
        <v>230</v>
      </c>
      <c r="E208" s="18">
        <v>370</v>
      </c>
      <c r="F208" s="18">
        <v>2840</v>
      </c>
      <c r="G208" s="18">
        <v>600</v>
      </c>
      <c r="H208" s="18">
        <v>300</v>
      </c>
      <c r="I208" s="18">
        <v>4340</v>
      </c>
    </row>
    <row r="209" spans="1:9" x14ac:dyDescent="0.25">
      <c r="A209" t="s">
        <v>56</v>
      </c>
      <c r="B209" t="s">
        <v>57</v>
      </c>
      <c r="C209" t="s">
        <v>36</v>
      </c>
      <c r="D209" s="18">
        <v>0</v>
      </c>
      <c r="E209" s="18">
        <v>0</v>
      </c>
      <c r="F209" s="18">
        <v>0</v>
      </c>
      <c r="G209" s="18">
        <v>0</v>
      </c>
      <c r="H209" s="18">
        <v>0</v>
      </c>
      <c r="I209" s="18">
        <v>0</v>
      </c>
    </row>
    <row r="210" spans="1:9" x14ac:dyDescent="0.25">
      <c r="A210" t="s">
        <v>58</v>
      </c>
      <c r="B210" t="s">
        <v>59</v>
      </c>
      <c r="C210" t="s">
        <v>36</v>
      </c>
      <c r="D210" s="18">
        <v>0</v>
      </c>
      <c r="E210" s="18">
        <v>0</v>
      </c>
      <c r="F210" s="18">
        <v>0</v>
      </c>
      <c r="G210" s="18">
        <v>0</v>
      </c>
      <c r="H210" s="18">
        <v>0</v>
      </c>
      <c r="I210" s="18">
        <v>0</v>
      </c>
    </row>
    <row r="211" spans="1:9" x14ac:dyDescent="0.25">
      <c r="A211" t="s">
        <v>60</v>
      </c>
      <c r="B211" t="s">
        <v>61</v>
      </c>
      <c r="C211" t="s">
        <v>36</v>
      </c>
      <c r="D211" s="18">
        <v>0</v>
      </c>
      <c r="E211" s="18">
        <v>0</v>
      </c>
      <c r="F211" s="18">
        <v>0</v>
      </c>
      <c r="G211" s="18">
        <v>0</v>
      </c>
      <c r="H211" s="18">
        <v>0</v>
      </c>
      <c r="I211" s="18">
        <v>0</v>
      </c>
    </row>
    <row r="212" spans="1:9" x14ac:dyDescent="0.25">
      <c r="A212" t="s">
        <v>62</v>
      </c>
      <c r="B212" t="s">
        <v>63</v>
      </c>
      <c r="C212" t="s">
        <v>36</v>
      </c>
      <c r="D212" s="18">
        <v>0</v>
      </c>
      <c r="E212" s="18">
        <v>0</v>
      </c>
      <c r="F212" s="18">
        <v>0</v>
      </c>
      <c r="G212" s="18">
        <v>0</v>
      </c>
      <c r="H212" s="18">
        <v>0</v>
      </c>
      <c r="I212" s="18">
        <v>0</v>
      </c>
    </row>
    <row r="213" spans="1:9" x14ac:dyDescent="0.25">
      <c r="A213" t="s">
        <v>64</v>
      </c>
      <c r="B213" t="s">
        <v>65</v>
      </c>
      <c r="C213" t="s">
        <v>36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</row>
    <row r="214" spans="1:9" x14ac:dyDescent="0.25">
      <c r="A214" t="s">
        <v>66</v>
      </c>
      <c r="B214" t="s">
        <v>67</v>
      </c>
      <c r="C214" t="s">
        <v>36</v>
      </c>
      <c r="D214" s="18">
        <v>0</v>
      </c>
      <c r="E214" s="18">
        <v>0</v>
      </c>
      <c r="F214" s="18">
        <v>0</v>
      </c>
      <c r="G214" s="18">
        <v>0</v>
      </c>
      <c r="H214" s="18">
        <v>0</v>
      </c>
      <c r="I214" s="18">
        <v>0</v>
      </c>
    </row>
    <row r="215" spans="1:9" x14ac:dyDescent="0.25">
      <c r="A215" t="s">
        <v>68</v>
      </c>
      <c r="B215" t="s">
        <v>69</v>
      </c>
      <c r="C215" t="s">
        <v>36</v>
      </c>
      <c r="D215" s="18">
        <v>0</v>
      </c>
      <c r="E215" s="18">
        <v>0</v>
      </c>
      <c r="F215" s="18">
        <v>0</v>
      </c>
      <c r="G215" s="18">
        <v>0</v>
      </c>
      <c r="H215" s="18">
        <v>0</v>
      </c>
      <c r="I215" s="18">
        <v>0</v>
      </c>
    </row>
    <row r="216" spans="1:9" x14ac:dyDescent="0.25">
      <c r="A216" t="s">
        <v>70</v>
      </c>
      <c r="B216" t="s">
        <v>71</v>
      </c>
      <c r="C216" t="s">
        <v>36</v>
      </c>
      <c r="D216" s="18">
        <v>0</v>
      </c>
      <c r="E216" s="18">
        <v>0</v>
      </c>
      <c r="F216" s="18">
        <v>0</v>
      </c>
      <c r="G216" s="18">
        <v>0</v>
      </c>
      <c r="H216" s="18">
        <v>0</v>
      </c>
      <c r="I216" s="18">
        <v>0</v>
      </c>
    </row>
    <row r="217" spans="1:9" x14ac:dyDescent="0.25">
      <c r="A217" t="s">
        <v>72</v>
      </c>
      <c r="B217" t="s">
        <v>73</v>
      </c>
      <c r="C217" t="s">
        <v>36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8">
        <v>0</v>
      </c>
    </row>
    <row r="218" spans="1:9" x14ac:dyDescent="0.25">
      <c r="A218" t="s">
        <v>74</v>
      </c>
      <c r="B218" t="s">
        <v>75</v>
      </c>
      <c r="C218" t="s">
        <v>36</v>
      </c>
      <c r="D218" s="18">
        <v>0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</row>
    <row r="219" spans="1:9" x14ac:dyDescent="0.25">
      <c r="A219" t="s">
        <v>76</v>
      </c>
      <c r="B219" t="s">
        <v>77</v>
      </c>
      <c r="C219" t="s">
        <v>36</v>
      </c>
      <c r="D219" s="18">
        <v>0</v>
      </c>
      <c r="E219" s="18">
        <v>0</v>
      </c>
      <c r="F219" s="18">
        <v>0</v>
      </c>
      <c r="G219" s="18">
        <v>0</v>
      </c>
      <c r="H219" s="18">
        <v>0</v>
      </c>
      <c r="I219" s="18">
        <v>0</v>
      </c>
    </row>
    <row r="220" spans="1:9" x14ac:dyDescent="0.25">
      <c r="A220" t="s">
        <v>78</v>
      </c>
      <c r="B220" t="s">
        <v>79</v>
      </c>
      <c r="C220" t="s">
        <v>36</v>
      </c>
      <c r="D220" s="18">
        <v>0</v>
      </c>
      <c r="E220" s="18">
        <v>0</v>
      </c>
      <c r="F220" s="18">
        <v>0</v>
      </c>
      <c r="G220" s="18">
        <v>0</v>
      </c>
      <c r="H220" s="18">
        <v>0</v>
      </c>
      <c r="I220" s="18">
        <v>0</v>
      </c>
    </row>
    <row r="221" spans="1:9" x14ac:dyDescent="0.25">
      <c r="A221" t="s">
        <v>80</v>
      </c>
      <c r="B221" t="s">
        <v>81</v>
      </c>
      <c r="C221" t="s">
        <v>36</v>
      </c>
      <c r="D221" s="18">
        <v>0</v>
      </c>
      <c r="E221" s="18">
        <v>0</v>
      </c>
      <c r="F221" s="18">
        <v>0</v>
      </c>
      <c r="G221" s="18">
        <v>0</v>
      </c>
      <c r="H221" s="18">
        <v>0</v>
      </c>
      <c r="I221" s="18">
        <v>0</v>
      </c>
    </row>
    <row r="222" spans="1:9" x14ac:dyDescent="0.25">
      <c r="A222" t="s">
        <v>82</v>
      </c>
      <c r="B222" t="s">
        <v>83</v>
      </c>
      <c r="C222" t="s">
        <v>36</v>
      </c>
      <c r="D222" s="18">
        <v>0</v>
      </c>
      <c r="E222" s="18">
        <v>0</v>
      </c>
      <c r="F222" s="18">
        <v>0</v>
      </c>
      <c r="G222" s="18">
        <v>0</v>
      </c>
      <c r="H222" s="18">
        <v>0</v>
      </c>
      <c r="I222" s="18">
        <v>0</v>
      </c>
    </row>
    <row r="223" spans="1:9" x14ac:dyDescent="0.25">
      <c r="A223" t="s">
        <v>84</v>
      </c>
      <c r="B223" t="s">
        <v>85</v>
      </c>
      <c r="C223" t="s">
        <v>36</v>
      </c>
      <c r="D223" s="18">
        <v>0</v>
      </c>
      <c r="E223" s="18">
        <v>0</v>
      </c>
      <c r="F223" s="18">
        <v>0</v>
      </c>
      <c r="G223" s="18">
        <v>0</v>
      </c>
      <c r="H223" s="18">
        <v>0</v>
      </c>
      <c r="I223" s="18">
        <v>0</v>
      </c>
    </row>
    <row r="224" spans="1:9" x14ac:dyDescent="0.25">
      <c r="A224" t="s">
        <v>86</v>
      </c>
      <c r="B224" t="s">
        <v>87</v>
      </c>
      <c r="C224" t="s">
        <v>36</v>
      </c>
      <c r="D224" s="18">
        <v>0</v>
      </c>
      <c r="E224" s="18">
        <v>0</v>
      </c>
      <c r="F224" s="18">
        <v>0</v>
      </c>
      <c r="G224" s="18">
        <v>0</v>
      </c>
      <c r="H224" s="18">
        <v>0</v>
      </c>
      <c r="I224" s="18">
        <v>0</v>
      </c>
    </row>
    <row r="225" spans="1:9" x14ac:dyDescent="0.25">
      <c r="A225" t="s">
        <v>88</v>
      </c>
      <c r="B225" t="s">
        <v>89</v>
      </c>
      <c r="C225" t="s">
        <v>36</v>
      </c>
      <c r="D225" s="18">
        <v>0</v>
      </c>
      <c r="E225" s="18">
        <v>0</v>
      </c>
      <c r="F225" s="18">
        <v>0</v>
      </c>
      <c r="G225" s="18">
        <v>0</v>
      </c>
      <c r="H225" s="18">
        <v>0</v>
      </c>
      <c r="I225" s="18">
        <v>0</v>
      </c>
    </row>
    <row r="226" spans="1:9" x14ac:dyDescent="0.25">
      <c r="A226" t="s">
        <v>90</v>
      </c>
      <c r="B226" t="s">
        <v>91</v>
      </c>
      <c r="C226" t="s">
        <v>36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8">
        <v>0</v>
      </c>
    </row>
    <row r="227" spans="1:9" x14ac:dyDescent="0.25">
      <c r="A227" t="s">
        <v>92</v>
      </c>
      <c r="B227" t="s">
        <v>93</v>
      </c>
      <c r="C227" t="s">
        <v>36</v>
      </c>
      <c r="D227" s="18">
        <v>0</v>
      </c>
      <c r="E227" s="18">
        <v>0</v>
      </c>
      <c r="F227" s="18">
        <v>0</v>
      </c>
      <c r="G227" s="18">
        <v>0</v>
      </c>
      <c r="H227" s="18">
        <v>0</v>
      </c>
      <c r="I227" s="18">
        <v>0</v>
      </c>
    </row>
    <row r="228" spans="1:9" x14ac:dyDescent="0.25">
      <c r="A228" t="s">
        <v>94</v>
      </c>
      <c r="B228" t="s">
        <v>95</v>
      </c>
      <c r="C228" t="s">
        <v>55</v>
      </c>
      <c r="D228" s="18">
        <v>345</v>
      </c>
      <c r="E228" s="18">
        <v>555</v>
      </c>
      <c r="F228" s="18">
        <v>4260</v>
      </c>
      <c r="G228" s="18">
        <v>600</v>
      </c>
      <c r="H228" s="18">
        <v>450</v>
      </c>
      <c r="I228" s="18">
        <v>6210</v>
      </c>
    </row>
    <row r="229" spans="1:9" x14ac:dyDescent="0.25">
      <c r="A229" t="s">
        <v>96</v>
      </c>
      <c r="B229" t="s">
        <v>97</v>
      </c>
      <c r="C229" t="s">
        <v>55</v>
      </c>
      <c r="D229" s="18">
        <v>345</v>
      </c>
      <c r="E229" s="18">
        <v>555</v>
      </c>
      <c r="F229" s="18">
        <v>4260</v>
      </c>
      <c r="G229" s="18">
        <v>600</v>
      </c>
      <c r="H229" s="18">
        <v>450</v>
      </c>
      <c r="I229" s="18">
        <v>6210</v>
      </c>
    </row>
    <row r="230" spans="1:9" x14ac:dyDescent="0.25">
      <c r="A230" t="s">
        <v>98</v>
      </c>
      <c r="B230" t="s">
        <v>99</v>
      </c>
      <c r="C230" t="s">
        <v>55</v>
      </c>
      <c r="D230" s="18">
        <v>345</v>
      </c>
      <c r="E230" s="18">
        <v>555</v>
      </c>
      <c r="F230" s="18">
        <v>4260</v>
      </c>
      <c r="G230" s="18">
        <v>600</v>
      </c>
      <c r="H230" s="18">
        <v>450</v>
      </c>
      <c r="I230" s="18">
        <v>6210</v>
      </c>
    </row>
    <row r="231" spans="1:9" x14ac:dyDescent="0.25">
      <c r="A231" t="s">
        <v>100</v>
      </c>
      <c r="B231" t="s">
        <v>101</v>
      </c>
      <c r="C231" t="s">
        <v>38</v>
      </c>
      <c r="D231" s="18">
        <v>805</v>
      </c>
      <c r="E231" s="18">
        <v>1295</v>
      </c>
      <c r="F231" s="18">
        <v>14910</v>
      </c>
      <c r="G231" s="18">
        <v>600</v>
      </c>
      <c r="H231" s="18">
        <v>1050</v>
      </c>
      <c r="I231" s="18">
        <v>18660</v>
      </c>
    </row>
    <row r="232" spans="1:9" x14ac:dyDescent="0.25">
      <c r="A232" t="s">
        <v>102</v>
      </c>
      <c r="B232" t="s">
        <v>103</v>
      </c>
      <c r="C232" t="s">
        <v>38</v>
      </c>
      <c r="D232" s="18">
        <v>230</v>
      </c>
      <c r="E232" s="18">
        <v>370</v>
      </c>
      <c r="F232" s="18">
        <v>4260</v>
      </c>
      <c r="G232" s="18">
        <v>600</v>
      </c>
      <c r="H232" s="18">
        <v>300</v>
      </c>
      <c r="I232" s="18">
        <v>5760</v>
      </c>
    </row>
    <row r="233" spans="1:9" x14ac:dyDescent="0.25">
      <c r="A233" t="s">
        <v>104</v>
      </c>
      <c r="B233" t="s">
        <v>105</v>
      </c>
      <c r="C233" t="s">
        <v>36</v>
      </c>
      <c r="D233" s="18">
        <v>0</v>
      </c>
      <c r="E233" s="18">
        <v>0</v>
      </c>
      <c r="F233" s="18">
        <v>0</v>
      </c>
      <c r="G233" s="18">
        <v>0</v>
      </c>
      <c r="H233" s="18">
        <v>0</v>
      </c>
      <c r="I233" s="18">
        <v>0</v>
      </c>
    </row>
    <row r="234" spans="1:9" x14ac:dyDescent="0.25">
      <c r="A234" t="s">
        <v>106</v>
      </c>
      <c r="B234" t="s">
        <v>107</v>
      </c>
      <c r="C234" t="s">
        <v>36</v>
      </c>
      <c r="D234" s="18">
        <v>0</v>
      </c>
      <c r="E234" s="18">
        <v>0</v>
      </c>
      <c r="F234" s="18">
        <v>0</v>
      </c>
      <c r="G234" s="18">
        <v>0</v>
      </c>
      <c r="H234" s="18">
        <v>0</v>
      </c>
      <c r="I234" s="18">
        <v>0</v>
      </c>
    </row>
    <row r="235" spans="1:9" x14ac:dyDescent="0.25">
      <c r="A235" t="s">
        <v>108</v>
      </c>
      <c r="B235" t="s">
        <v>109</v>
      </c>
      <c r="C235" t="s">
        <v>38</v>
      </c>
      <c r="D235" s="18">
        <v>115</v>
      </c>
      <c r="E235" s="18">
        <v>185</v>
      </c>
      <c r="F235" s="18">
        <v>2130</v>
      </c>
      <c r="G235" s="18">
        <v>600</v>
      </c>
      <c r="H235" s="18">
        <v>150</v>
      </c>
      <c r="I235" s="18">
        <v>3180</v>
      </c>
    </row>
    <row r="236" spans="1:9" x14ac:dyDescent="0.25">
      <c r="A236" t="s">
        <v>110</v>
      </c>
      <c r="B236" t="s">
        <v>111</v>
      </c>
      <c r="C236" t="s">
        <v>37</v>
      </c>
      <c r="D236" s="18">
        <v>115</v>
      </c>
      <c r="E236" s="18">
        <v>185</v>
      </c>
      <c r="F236" s="18">
        <v>1420</v>
      </c>
      <c r="G236" s="18">
        <v>600</v>
      </c>
      <c r="H236" s="18">
        <v>150</v>
      </c>
      <c r="I236" s="18">
        <v>2470</v>
      </c>
    </row>
    <row r="237" spans="1:9" x14ac:dyDescent="0.25">
      <c r="A237" t="s">
        <v>112</v>
      </c>
      <c r="B237" t="s">
        <v>113</v>
      </c>
      <c r="C237" t="s">
        <v>37</v>
      </c>
      <c r="D237" s="18">
        <v>115</v>
      </c>
      <c r="E237" s="18">
        <v>185</v>
      </c>
      <c r="F237" s="18">
        <v>1420</v>
      </c>
      <c r="G237" s="18">
        <v>600</v>
      </c>
      <c r="H237" s="18">
        <v>150</v>
      </c>
      <c r="I237" s="18">
        <v>2470</v>
      </c>
    </row>
    <row r="238" spans="1:9" x14ac:dyDescent="0.25">
      <c r="A238" t="s">
        <v>114</v>
      </c>
      <c r="B238" t="s">
        <v>115</v>
      </c>
      <c r="C238" t="s">
        <v>37</v>
      </c>
      <c r="D238" s="18">
        <v>345</v>
      </c>
      <c r="E238" s="18">
        <v>555</v>
      </c>
      <c r="F238" s="18">
        <v>4260</v>
      </c>
      <c r="G238" s="18">
        <v>600</v>
      </c>
      <c r="H238" s="18">
        <v>450</v>
      </c>
      <c r="I238" s="18">
        <v>6210</v>
      </c>
    </row>
    <row r="239" spans="1:9" x14ac:dyDescent="0.25">
      <c r="A239" t="s">
        <v>116</v>
      </c>
      <c r="B239" t="s">
        <v>117</v>
      </c>
      <c r="C239" t="s">
        <v>37</v>
      </c>
      <c r="D239" s="18">
        <v>345</v>
      </c>
      <c r="E239" s="18">
        <v>555</v>
      </c>
      <c r="F239" s="18">
        <v>4260</v>
      </c>
      <c r="G239" s="18">
        <v>600</v>
      </c>
      <c r="H239" s="18">
        <v>450</v>
      </c>
      <c r="I239" s="18">
        <v>6210</v>
      </c>
    </row>
    <row r="240" spans="1:9" x14ac:dyDescent="0.25">
      <c r="A240" t="s">
        <v>118</v>
      </c>
      <c r="B240" t="s">
        <v>119</v>
      </c>
      <c r="C240" t="s">
        <v>37</v>
      </c>
      <c r="D240" s="18">
        <v>345</v>
      </c>
      <c r="E240" s="18">
        <v>555</v>
      </c>
      <c r="F240" s="18">
        <v>4260</v>
      </c>
      <c r="G240" s="18">
        <v>600</v>
      </c>
      <c r="H240" s="18">
        <v>450</v>
      </c>
      <c r="I240" s="18">
        <v>6210</v>
      </c>
    </row>
    <row r="241" spans="1:9" x14ac:dyDescent="0.25">
      <c r="A241" t="s">
        <v>120</v>
      </c>
      <c r="B241" t="s">
        <v>121</v>
      </c>
      <c r="C241" t="s">
        <v>37</v>
      </c>
      <c r="D241" s="18">
        <v>230</v>
      </c>
      <c r="E241" s="18">
        <v>370</v>
      </c>
      <c r="F241" s="18">
        <v>2840</v>
      </c>
      <c r="G241" s="18">
        <v>600</v>
      </c>
      <c r="H241" s="18">
        <v>300</v>
      </c>
      <c r="I241" s="18">
        <v>4340</v>
      </c>
    </row>
    <row r="242" spans="1:9" x14ac:dyDescent="0.25">
      <c r="A242" t="s">
        <v>122</v>
      </c>
      <c r="B242" t="s">
        <v>123</v>
      </c>
      <c r="C242" t="s">
        <v>37</v>
      </c>
      <c r="D242" s="18">
        <v>115</v>
      </c>
      <c r="E242" s="18">
        <v>185</v>
      </c>
      <c r="F242" s="18">
        <v>1420</v>
      </c>
      <c r="G242" s="18">
        <v>600</v>
      </c>
      <c r="H242" s="18">
        <v>150</v>
      </c>
      <c r="I242" s="18">
        <v>2470</v>
      </c>
    </row>
    <row r="243" spans="1:9" x14ac:dyDescent="0.25">
      <c r="A243" t="s">
        <v>124</v>
      </c>
      <c r="B243" t="s">
        <v>125</v>
      </c>
      <c r="C243" t="s">
        <v>37</v>
      </c>
      <c r="D243" s="18">
        <v>230</v>
      </c>
      <c r="E243" s="18">
        <v>370</v>
      </c>
      <c r="F243" s="18">
        <v>2840</v>
      </c>
      <c r="G243" s="18">
        <v>600</v>
      </c>
      <c r="H243" s="18">
        <v>300</v>
      </c>
      <c r="I243" s="18">
        <v>4340</v>
      </c>
    </row>
    <row r="244" spans="1:9" x14ac:dyDescent="0.25">
      <c r="A244" t="s">
        <v>126</v>
      </c>
      <c r="B244" t="s">
        <v>127</v>
      </c>
      <c r="C244" t="s">
        <v>37</v>
      </c>
      <c r="D244" s="18">
        <v>230</v>
      </c>
      <c r="E244" s="18">
        <v>370</v>
      </c>
      <c r="F244" s="18">
        <v>2840</v>
      </c>
      <c r="G244" s="18">
        <v>600</v>
      </c>
      <c r="H244" s="18">
        <v>300</v>
      </c>
      <c r="I244" s="18">
        <v>4340</v>
      </c>
    </row>
    <row r="245" spans="1:9" x14ac:dyDescent="0.25">
      <c r="A245" t="s">
        <v>128</v>
      </c>
      <c r="B245" t="s">
        <v>129</v>
      </c>
      <c r="C245" t="s">
        <v>37</v>
      </c>
      <c r="D245" s="18">
        <v>230</v>
      </c>
      <c r="E245" s="18">
        <v>370</v>
      </c>
      <c r="F245" s="18">
        <v>2840</v>
      </c>
      <c r="G245" s="18">
        <v>600</v>
      </c>
      <c r="H245" s="18">
        <v>300</v>
      </c>
      <c r="I245" s="18">
        <v>4340</v>
      </c>
    </row>
    <row r="246" spans="1:9" x14ac:dyDescent="0.25">
      <c r="A246" t="s">
        <v>130</v>
      </c>
      <c r="B246" t="s">
        <v>131</v>
      </c>
      <c r="C246" t="s">
        <v>37</v>
      </c>
      <c r="D246" s="18">
        <v>230</v>
      </c>
      <c r="E246" s="18">
        <v>370</v>
      </c>
      <c r="F246" s="18">
        <v>2840</v>
      </c>
      <c r="G246" s="18">
        <v>600</v>
      </c>
      <c r="H246" s="18">
        <v>300</v>
      </c>
      <c r="I246" s="18">
        <v>4340</v>
      </c>
    </row>
    <row r="247" spans="1:9" x14ac:dyDescent="0.25">
      <c r="A247" t="s">
        <v>132</v>
      </c>
      <c r="B247" t="s">
        <v>133</v>
      </c>
      <c r="C247" t="s">
        <v>37</v>
      </c>
      <c r="D247" s="18">
        <v>230</v>
      </c>
      <c r="E247" s="18">
        <v>370</v>
      </c>
      <c r="F247" s="18">
        <v>2840</v>
      </c>
      <c r="G247" s="18">
        <v>600</v>
      </c>
      <c r="H247" s="18">
        <v>300</v>
      </c>
      <c r="I247" s="18">
        <v>4340</v>
      </c>
    </row>
    <row r="248" spans="1:9" x14ac:dyDescent="0.25">
      <c r="A248" t="s">
        <v>134</v>
      </c>
      <c r="B248" t="s">
        <v>135</v>
      </c>
      <c r="C248" t="s">
        <v>37</v>
      </c>
      <c r="D248" s="18">
        <v>230</v>
      </c>
      <c r="E248" s="18">
        <v>370</v>
      </c>
      <c r="F248" s="18">
        <v>2840</v>
      </c>
      <c r="G248" s="18">
        <v>600</v>
      </c>
      <c r="H248" s="18">
        <v>300</v>
      </c>
      <c r="I248" s="18">
        <v>4340</v>
      </c>
    </row>
    <row r="249" spans="1:9" x14ac:dyDescent="0.25">
      <c r="A249" t="s">
        <v>136</v>
      </c>
      <c r="B249" t="s">
        <v>137</v>
      </c>
      <c r="C249" t="s">
        <v>37</v>
      </c>
      <c r="D249" s="18">
        <v>230</v>
      </c>
      <c r="E249" s="18">
        <v>370</v>
      </c>
      <c r="F249" s="18">
        <v>2840</v>
      </c>
      <c r="G249" s="18">
        <v>600</v>
      </c>
      <c r="H249" s="18">
        <v>300</v>
      </c>
      <c r="I249" s="18">
        <v>4340</v>
      </c>
    </row>
    <row r="250" spans="1:9" x14ac:dyDescent="0.25">
      <c r="A250" t="s">
        <v>138</v>
      </c>
      <c r="B250" t="s">
        <v>139</v>
      </c>
      <c r="C250" t="s">
        <v>37</v>
      </c>
      <c r="D250" s="18">
        <v>230</v>
      </c>
      <c r="E250" s="18">
        <v>370</v>
      </c>
      <c r="F250" s="18">
        <v>2840</v>
      </c>
      <c r="G250" s="18">
        <v>600</v>
      </c>
      <c r="H250" s="18">
        <v>300</v>
      </c>
      <c r="I250" s="18">
        <v>4340</v>
      </c>
    </row>
    <row r="251" spans="1:9" x14ac:dyDescent="0.25">
      <c r="A251" t="s">
        <v>140</v>
      </c>
      <c r="B251" t="s">
        <v>141</v>
      </c>
      <c r="C251" t="s">
        <v>37</v>
      </c>
      <c r="D251" s="18">
        <v>230</v>
      </c>
      <c r="E251" s="18">
        <v>370</v>
      </c>
      <c r="F251" s="18">
        <v>2840</v>
      </c>
      <c r="G251" s="18">
        <v>600</v>
      </c>
      <c r="H251" s="18">
        <v>300</v>
      </c>
      <c r="I251" s="18">
        <v>4340</v>
      </c>
    </row>
    <row r="252" spans="1:9" x14ac:dyDescent="0.25">
      <c r="A252" t="s">
        <v>142</v>
      </c>
      <c r="B252" t="s">
        <v>143</v>
      </c>
      <c r="C252" t="s">
        <v>37</v>
      </c>
      <c r="D252" s="18">
        <v>115</v>
      </c>
      <c r="E252" s="18">
        <v>185</v>
      </c>
      <c r="F252" s="18">
        <v>1420</v>
      </c>
      <c r="G252" s="18">
        <v>600</v>
      </c>
      <c r="H252" s="18">
        <v>150</v>
      </c>
      <c r="I252" s="18">
        <v>2470</v>
      </c>
    </row>
    <row r="253" spans="1:9" x14ac:dyDescent="0.25">
      <c r="A253" t="s">
        <v>144</v>
      </c>
      <c r="B253" t="s">
        <v>145</v>
      </c>
      <c r="C253" t="s">
        <v>37</v>
      </c>
      <c r="D253" s="18">
        <v>230</v>
      </c>
      <c r="E253" s="18">
        <v>370</v>
      </c>
      <c r="F253" s="18">
        <v>2840</v>
      </c>
      <c r="G253" s="18">
        <v>600</v>
      </c>
      <c r="H253" s="18">
        <v>300</v>
      </c>
      <c r="I253" s="18">
        <v>4340</v>
      </c>
    </row>
    <row r="254" spans="1:9" x14ac:dyDescent="0.25">
      <c r="A254" t="s">
        <v>146</v>
      </c>
      <c r="B254" t="s">
        <v>147</v>
      </c>
      <c r="C254" t="s">
        <v>37</v>
      </c>
      <c r="D254" s="18">
        <v>230</v>
      </c>
      <c r="E254" s="18">
        <v>370</v>
      </c>
      <c r="F254" s="18">
        <v>2840</v>
      </c>
      <c r="G254" s="18">
        <v>600</v>
      </c>
      <c r="H254" s="18">
        <v>300</v>
      </c>
      <c r="I254" s="18">
        <v>4340</v>
      </c>
    </row>
    <row r="255" spans="1:9" x14ac:dyDescent="0.25">
      <c r="A255" t="s">
        <v>148</v>
      </c>
      <c r="B255" t="s">
        <v>149</v>
      </c>
      <c r="C255" t="s">
        <v>37</v>
      </c>
      <c r="D255" s="18">
        <v>230</v>
      </c>
      <c r="E255" s="18">
        <v>370</v>
      </c>
      <c r="F255" s="18">
        <v>2840</v>
      </c>
      <c r="G255" s="18">
        <v>600</v>
      </c>
      <c r="H255" s="18">
        <v>300</v>
      </c>
      <c r="I255" s="18">
        <v>4340</v>
      </c>
    </row>
    <row r="256" spans="1:9" x14ac:dyDescent="0.25">
      <c r="A256" t="s">
        <v>150</v>
      </c>
      <c r="B256" t="s">
        <v>151</v>
      </c>
      <c r="C256" t="s">
        <v>37</v>
      </c>
      <c r="D256" s="18">
        <v>115</v>
      </c>
      <c r="E256" s="18">
        <v>185</v>
      </c>
      <c r="F256" s="18">
        <v>1420</v>
      </c>
      <c r="G256" s="18">
        <v>600</v>
      </c>
      <c r="H256" s="18">
        <v>150</v>
      </c>
      <c r="I256" s="18">
        <v>2470</v>
      </c>
    </row>
    <row r="257" spans="1:9" x14ac:dyDescent="0.25">
      <c r="A257" t="s">
        <v>152</v>
      </c>
      <c r="B257" t="s">
        <v>153</v>
      </c>
      <c r="C257" t="s">
        <v>37</v>
      </c>
      <c r="D257" s="18">
        <v>115</v>
      </c>
      <c r="E257" s="18">
        <v>185</v>
      </c>
      <c r="F257" s="18">
        <v>1420</v>
      </c>
      <c r="G257" s="18">
        <v>600</v>
      </c>
      <c r="H257" s="18">
        <v>150</v>
      </c>
      <c r="I257" s="18">
        <v>2470</v>
      </c>
    </row>
    <row r="258" spans="1:9" x14ac:dyDescent="0.25">
      <c r="A258" t="s">
        <v>154</v>
      </c>
      <c r="B258" t="s">
        <v>155</v>
      </c>
      <c r="C258" t="s">
        <v>37</v>
      </c>
      <c r="D258" s="18">
        <v>115</v>
      </c>
      <c r="E258" s="18">
        <v>185</v>
      </c>
      <c r="F258" s="18">
        <v>1420</v>
      </c>
      <c r="G258" s="18">
        <v>600</v>
      </c>
      <c r="H258" s="18">
        <v>150</v>
      </c>
      <c r="I258" s="18">
        <v>2470</v>
      </c>
    </row>
    <row r="259" spans="1:9" x14ac:dyDescent="0.25">
      <c r="A259" t="s">
        <v>156</v>
      </c>
      <c r="B259" t="s">
        <v>157</v>
      </c>
      <c r="C259" t="s">
        <v>37</v>
      </c>
      <c r="D259" s="18">
        <v>230</v>
      </c>
      <c r="E259" s="18">
        <v>370</v>
      </c>
      <c r="F259" s="18">
        <v>2840</v>
      </c>
      <c r="G259" s="18">
        <v>600</v>
      </c>
      <c r="H259" s="18">
        <v>300</v>
      </c>
      <c r="I259" s="18">
        <v>4340</v>
      </c>
    </row>
    <row r="260" spans="1:9" x14ac:dyDescent="0.25">
      <c r="A260" t="s">
        <v>158</v>
      </c>
      <c r="B260" t="s">
        <v>159</v>
      </c>
      <c r="C260" t="s">
        <v>37</v>
      </c>
      <c r="D260" s="18">
        <v>115</v>
      </c>
      <c r="E260" s="18">
        <v>185</v>
      </c>
      <c r="F260" s="18">
        <v>1420</v>
      </c>
      <c r="G260" s="18">
        <v>600</v>
      </c>
      <c r="H260" s="18">
        <v>150</v>
      </c>
      <c r="I260" s="18">
        <v>2470</v>
      </c>
    </row>
    <row r="261" spans="1:9" x14ac:dyDescent="0.25">
      <c r="A261" t="s">
        <v>160</v>
      </c>
      <c r="B261" t="s">
        <v>161</v>
      </c>
      <c r="C261" t="s">
        <v>37</v>
      </c>
      <c r="D261" s="18">
        <v>115</v>
      </c>
      <c r="E261" s="18">
        <v>185</v>
      </c>
      <c r="F261" s="18">
        <v>1420</v>
      </c>
      <c r="G261" s="18">
        <v>600</v>
      </c>
      <c r="H261" s="18">
        <v>150</v>
      </c>
      <c r="I261" s="18">
        <v>2470</v>
      </c>
    </row>
    <row r="262" spans="1:9" x14ac:dyDescent="0.25">
      <c r="A262" t="s">
        <v>162</v>
      </c>
      <c r="B262" t="s">
        <v>163</v>
      </c>
      <c r="C262" t="s">
        <v>38</v>
      </c>
      <c r="D262" s="18">
        <v>115</v>
      </c>
      <c r="E262" s="18">
        <v>185</v>
      </c>
      <c r="F262" s="18">
        <v>1420</v>
      </c>
      <c r="G262" s="18">
        <v>600</v>
      </c>
      <c r="H262" s="18">
        <v>150</v>
      </c>
      <c r="I262" s="18">
        <v>2470</v>
      </c>
    </row>
    <row r="263" spans="1:9" x14ac:dyDescent="0.25">
      <c r="A263" t="s">
        <v>164</v>
      </c>
      <c r="B263" t="s">
        <v>165</v>
      </c>
      <c r="C263" t="s">
        <v>37</v>
      </c>
      <c r="D263" s="18">
        <v>115</v>
      </c>
      <c r="E263" s="18">
        <v>185</v>
      </c>
      <c r="F263" s="18">
        <v>1420</v>
      </c>
      <c r="G263" s="18">
        <v>600</v>
      </c>
      <c r="H263" s="18">
        <v>150</v>
      </c>
      <c r="I263" s="18">
        <v>2470</v>
      </c>
    </row>
    <row r="264" spans="1:9" x14ac:dyDescent="0.25">
      <c r="A264" t="s">
        <v>166</v>
      </c>
      <c r="B264" t="s">
        <v>167</v>
      </c>
      <c r="C264" t="s">
        <v>37</v>
      </c>
      <c r="D264" s="18">
        <v>115</v>
      </c>
      <c r="E264" s="18">
        <v>185</v>
      </c>
      <c r="F264" s="18">
        <v>1420</v>
      </c>
      <c r="G264" s="18">
        <v>600</v>
      </c>
      <c r="H264" s="18">
        <v>150</v>
      </c>
      <c r="I264" s="18">
        <v>2470</v>
      </c>
    </row>
    <row r="265" spans="1:9" x14ac:dyDescent="0.25">
      <c r="A265" t="s">
        <v>168</v>
      </c>
      <c r="B265" t="s">
        <v>169</v>
      </c>
      <c r="C265" t="s">
        <v>37</v>
      </c>
      <c r="D265" s="18">
        <v>115</v>
      </c>
      <c r="E265" s="18">
        <v>185</v>
      </c>
      <c r="F265" s="18">
        <v>1420</v>
      </c>
      <c r="G265" s="18">
        <v>600</v>
      </c>
      <c r="H265" s="18">
        <v>150</v>
      </c>
      <c r="I265" s="18">
        <v>2470</v>
      </c>
    </row>
    <row r="266" spans="1:9" x14ac:dyDescent="0.25">
      <c r="A266" t="s">
        <v>170</v>
      </c>
      <c r="B266" t="s">
        <v>171</v>
      </c>
      <c r="C266" t="s">
        <v>37</v>
      </c>
      <c r="D266" s="18">
        <v>115</v>
      </c>
      <c r="E266" s="18">
        <v>185</v>
      </c>
      <c r="F266" s="18">
        <v>1420</v>
      </c>
      <c r="G266" s="18">
        <v>600</v>
      </c>
      <c r="H266" s="18">
        <v>150</v>
      </c>
      <c r="I266" s="18">
        <v>2470</v>
      </c>
    </row>
    <row r="267" spans="1:9" x14ac:dyDescent="0.25">
      <c r="A267" t="s">
        <v>172</v>
      </c>
      <c r="B267" t="s">
        <v>173</v>
      </c>
      <c r="C267" t="s">
        <v>37</v>
      </c>
      <c r="D267" s="18">
        <v>115</v>
      </c>
      <c r="E267" s="18">
        <v>185</v>
      </c>
      <c r="F267" s="18">
        <v>1420</v>
      </c>
      <c r="G267" s="18">
        <v>600</v>
      </c>
      <c r="H267" s="18">
        <v>150</v>
      </c>
      <c r="I267" s="18">
        <v>2470</v>
      </c>
    </row>
    <row r="268" spans="1:9" x14ac:dyDescent="0.25">
      <c r="A268" t="s">
        <v>174</v>
      </c>
      <c r="B268" t="s">
        <v>175</v>
      </c>
      <c r="C268" t="s">
        <v>38</v>
      </c>
      <c r="D268" s="18">
        <v>115</v>
      </c>
      <c r="E268" s="18">
        <v>185</v>
      </c>
      <c r="F268" s="18">
        <v>1420</v>
      </c>
      <c r="G268" s="18">
        <v>600</v>
      </c>
      <c r="H268" s="18">
        <v>150</v>
      </c>
      <c r="I268" s="18">
        <v>2470</v>
      </c>
    </row>
    <row r="269" spans="1:9" x14ac:dyDescent="0.25">
      <c r="A269" t="s">
        <v>176</v>
      </c>
      <c r="B269" t="s">
        <v>177</v>
      </c>
      <c r="C269" t="s">
        <v>38</v>
      </c>
      <c r="D269" s="18">
        <v>115</v>
      </c>
      <c r="E269" s="18">
        <v>185</v>
      </c>
      <c r="F269" s="18">
        <v>1420</v>
      </c>
      <c r="G269" s="18">
        <v>600</v>
      </c>
      <c r="H269" s="18">
        <v>150</v>
      </c>
      <c r="I269" s="18">
        <v>2470</v>
      </c>
    </row>
    <row r="270" spans="1:9" x14ac:dyDescent="0.25">
      <c r="A270" t="s">
        <v>178</v>
      </c>
      <c r="B270" t="s">
        <v>179</v>
      </c>
      <c r="C270" t="s">
        <v>38</v>
      </c>
      <c r="D270" s="18">
        <v>115</v>
      </c>
      <c r="E270" s="18">
        <v>185</v>
      </c>
      <c r="F270" s="18">
        <v>1420</v>
      </c>
      <c r="G270" s="18">
        <v>600</v>
      </c>
      <c r="H270" s="18">
        <v>150</v>
      </c>
      <c r="I270" s="18">
        <v>2470</v>
      </c>
    </row>
    <row r="271" spans="1:9" x14ac:dyDescent="0.25">
      <c r="A271" t="s">
        <v>180</v>
      </c>
      <c r="B271" t="s">
        <v>181</v>
      </c>
      <c r="C271" t="s">
        <v>38</v>
      </c>
      <c r="D271" s="18">
        <v>115</v>
      </c>
      <c r="E271" s="18">
        <v>185</v>
      </c>
      <c r="F271" s="18">
        <v>1420</v>
      </c>
      <c r="G271" s="18">
        <v>600</v>
      </c>
      <c r="H271" s="18">
        <v>150</v>
      </c>
      <c r="I271" s="18">
        <v>2470</v>
      </c>
    </row>
    <row r="272" spans="1:9" x14ac:dyDescent="0.25">
      <c r="A272" t="s">
        <v>182</v>
      </c>
      <c r="B272" t="s">
        <v>183</v>
      </c>
      <c r="C272" t="s">
        <v>38</v>
      </c>
      <c r="D272" s="18">
        <v>115</v>
      </c>
      <c r="E272" s="18">
        <v>185</v>
      </c>
      <c r="F272" s="18">
        <v>1420</v>
      </c>
      <c r="G272" s="18">
        <v>600</v>
      </c>
      <c r="H272" s="18">
        <v>150</v>
      </c>
      <c r="I272" s="18">
        <v>2470</v>
      </c>
    </row>
    <row r="273" spans="1:9" x14ac:dyDescent="0.25">
      <c r="A273" t="s">
        <v>184</v>
      </c>
      <c r="B273" t="s">
        <v>185</v>
      </c>
      <c r="C273" t="s">
        <v>38</v>
      </c>
      <c r="D273" s="18">
        <v>115</v>
      </c>
      <c r="E273" s="18">
        <v>185</v>
      </c>
      <c r="F273" s="18">
        <v>1420</v>
      </c>
      <c r="G273" s="18">
        <v>600</v>
      </c>
      <c r="H273" s="18">
        <v>150</v>
      </c>
      <c r="I273" s="18">
        <v>2470</v>
      </c>
    </row>
    <row r="274" spans="1:9" x14ac:dyDescent="0.25">
      <c r="A274" t="s">
        <v>186</v>
      </c>
      <c r="B274" t="s">
        <v>187</v>
      </c>
      <c r="C274" t="s">
        <v>37</v>
      </c>
      <c r="D274" s="18">
        <v>115</v>
      </c>
      <c r="E274" s="18">
        <v>185</v>
      </c>
      <c r="F274" s="18">
        <v>1420</v>
      </c>
      <c r="G274" s="18">
        <v>600</v>
      </c>
      <c r="H274" s="18">
        <v>150</v>
      </c>
      <c r="I274" s="18">
        <v>2470</v>
      </c>
    </row>
    <row r="275" spans="1:9" x14ac:dyDescent="0.25">
      <c r="A275" t="s">
        <v>188</v>
      </c>
      <c r="B275" t="s">
        <v>189</v>
      </c>
      <c r="C275" t="s">
        <v>38</v>
      </c>
      <c r="D275" s="18">
        <v>115</v>
      </c>
      <c r="E275" s="18">
        <v>185</v>
      </c>
      <c r="F275" s="18">
        <v>1420</v>
      </c>
      <c r="G275" s="18">
        <v>600</v>
      </c>
      <c r="H275" s="18">
        <v>150</v>
      </c>
      <c r="I275" s="18">
        <v>2470</v>
      </c>
    </row>
    <row r="276" spans="1:9" x14ac:dyDescent="0.25">
      <c r="A276" t="s">
        <v>190</v>
      </c>
      <c r="B276" t="s">
        <v>191</v>
      </c>
      <c r="C276" t="s">
        <v>38</v>
      </c>
      <c r="D276" s="18">
        <v>115</v>
      </c>
      <c r="E276" s="18">
        <v>185</v>
      </c>
      <c r="F276" s="18">
        <v>1420</v>
      </c>
      <c r="G276" s="18">
        <v>600</v>
      </c>
      <c r="H276" s="18">
        <v>150</v>
      </c>
      <c r="I276" s="18">
        <v>2470</v>
      </c>
    </row>
    <row r="277" spans="1:9" x14ac:dyDescent="0.25">
      <c r="A277" t="s">
        <v>192</v>
      </c>
      <c r="B277" t="s">
        <v>193</v>
      </c>
      <c r="C277" t="s">
        <v>37</v>
      </c>
      <c r="D277" s="18">
        <v>172.5</v>
      </c>
      <c r="E277" s="18">
        <v>277.5</v>
      </c>
      <c r="F277" s="18">
        <v>2130</v>
      </c>
      <c r="G277" s="18">
        <v>600</v>
      </c>
      <c r="H277" s="18">
        <v>225</v>
      </c>
      <c r="I277" s="18">
        <v>3405</v>
      </c>
    </row>
    <row r="278" spans="1:9" x14ac:dyDescent="0.25">
      <c r="A278" t="s">
        <v>194</v>
      </c>
      <c r="B278" t="s">
        <v>195</v>
      </c>
      <c r="C278" t="s">
        <v>37</v>
      </c>
      <c r="D278" s="18">
        <v>57.5</v>
      </c>
      <c r="E278" s="18">
        <v>92.5</v>
      </c>
      <c r="F278" s="18">
        <v>710</v>
      </c>
      <c r="G278" s="18">
        <v>600</v>
      </c>
      <c r="H278" s="18">
        <v>75</v>
      </c>
      <c r="I278" s="18">
        <v>1535</v>
      </c>
    </row>
    <row r="279" spans="1:9" x14ac:dyDescent="0.25">
      <c r="A279" t="s">
        <v>196</v>
      </c>
      <c r="B279" t="s">
        <v>197</v>
      </c>
      <c r="C279" t="s">
        <v>37</v>
      </c>
      <c r="D279" s="18">
        <v>115</v>
      </c>
      <c r="E279" s="18">
        <v>185</v>
      </c>
      <c r="F279" s="18">
        <v>1420</v>
      </c>
      <c r="G279" s="18">
        <v>600</v>
      </c>
      <c r="H279" s="18">
        <v>150</v>
      </c>
      <c r="I279" s="18">
        <v>2470</v>
      </c>
    </row>
    <row r="280" spans="1:9" x14ac:dyDescent="0.25">
      <c r="A280" t="s">
        <v>198</v>
      </c>
      <c r="B280" t="s">
        <v>199</v>
      </c>
      <c r="C280" t="s">
        <v>37</v>
      </c>
      <c r="D280" s="18">
        <v>115</v>
      </c>
      <c r="E280" s="18">
        <v>185</v>
      </c>
      <c r="F280" s="18">
        <v>1420</v>
      </c>
      <c r="G280" s="18">
        <v>600</v>
      </c>
      <c r="H280" s="18">
        <v>150</v>
      </c>
      <c r="I280" s="18">
        <v>2470</v>
      </c>
    </row>
    <row r="281" spans="1:9" x14ac:dyDescent="0.25">
      <c r="A281" t="s">
        <v>200</v>
      </c>
      <c r="B281" t="s">
        <v>201</v>
      </c>
      <c r="C281" t="s">
        <v>37</v>
      </c>
      <c r="D281" s="18">
        <v>115</v>
      </c>
      <c r="E281" s="18">
        <v>185</v>
      </c>
      <c r="F281" s="18">
        <v>1420</v>
      </c>
      <c r="G281" s="18">
        <v>600</v>
      </c>
      <c r="H281" s="18">
        <v>150</v>
      </c>
      <c r="I281" s="18">
        <v>2470</v>
      </c>
    </row>
    <row r="282" spans="1:9" x14ac:dyDescent="0.25">
      <c r="A282" t="s">
        <v>202</v>
      </c>
      <c r="B282" t="s">
        <v>203</v>
      </c>
      <c r="C282" t="s">
        <v>37</v>
      </c>
      <c r="D282" s="18">
        <v>115</v>
      </c>
      <c r="E282" s="18">
        <v>185</v>
      </c>
      <c r="F282" s="18">
        <v>1420</v>
      </c>
      <c r="G282" s="18">
        <v>600</v>
      </c>
      <c r="H282" s="18">
        <v>150</v>
      </c>
      <c r="I282" s="18">
        <v>2470</v>
      </c>
    </row>
    <row r="283" spans="1:9" x14ac:dyDescent="0.25">
      <c r="A283" t="s">
        <v>204</v>
      </c>
      <c r="B283" t="s">
        <v>205</v>
      </c>
      <c r="C283" t="s">
        <v>38</v>
      </c>
      <c r="D283" s="18">
        <v>115</v>
      </c>
      <c r="E283" s="18">
        <v>185</v>
      </c>
      <c r="F283" s="18">
        <v>1420</v>
      </c>
      <c r="G283" s="18">
        <v>600</v>
      </c>
      <c r="H283" s="18">
        <v>150</v>
      </c>
      <c r="I283" s="18">
        <v>2470</v>
      </c>
    </row>
    <row r="284" spans="1:9" x14ac:dyDescent="0.25">
      <c r="A284" t="s">
        <v>206</v>
      </c>
      <c r="B284" t="s">
        <v>207</v>
      </c>
      <c r="C284" t="s">
        <v>38</v>
      </c>
      <c r="D284" s="18">
        <v>230</v>
      </c>
      <c r="E284" s="18">
        <v>370</v>
      </c>
      <c r="F284" s="18">
        <v>2840</v>
      </c>
      <c r="G284" s="18">
        <v>600</v>
      </c>
      <c r="H284" s="18">
        <v>300</v>
      </c>
      <c r="I284" s="18">
        <v>4340</v>
      </c>
    </row>
    <row r="285" spans="1:9" x14ac:dyDescent="0.25">
      <c r="A285" t="s">
        <v>208</v>
      </c>
      <c r="B285" t="s">
        <v>209</v>
      </c>
      <c r="C285" t="s">
        <v>38</v>
      </c>
      <c r="D285" s="18">
        <v>230</v>
      </c>
      <c r="E285" s="18">
        <v>370</v>
      </c>
      <c r="F285" s="18">
        <v>2840</v>
      </c>
      <c r="G285" s="18">
        <v>600</v>
      </c>
      <c r="H285" s="18">
        <v>300</v>
      </c>
      <c r="I285" s="18">
        <v>4340</v>
      </c>
    </row>
    <row r="286" spans="1:9" x14ac:dyDescent="0.25">
      <c r="A286" t="s">
        <v>210</v>
      </c>
      <c r="D286" s="18">
        <v>690</v>
      </c>
      <c r="E286" s="18">
        <v>1110</v>
      </c>
      <c r="F286" s="18">
        <v>8520</v>
      </c>
      <c r="G286" s="18">
        <v>3000</v>
      </c>
      <c r="H286" s="18">
        <v>900</v>
      </c>
      <c r="I286" s="18">
        <v>14220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2025-05-23T18:48:20Z</dcterms:modified>
</cp:coreProperties>
</file>