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Z:\TRANSHIPPING\COSCO\GREEN MUNGUBA - V.04\SALVADOR\"/>
    </mc:Choice>
  </mc:AlternateContent>
  <xr:revisionPtr revIDLastSave="0" documentId="13_ncr:1_{276410EB-D129-4EDB-BAB6-72D15E2ABAE9}" xr6:coauthVersionLast="47" xr6:coauthVersionMax="47" xr10:uidLastSave="{00000000-0000-0000-0000-000000000000}"/>
  <workbookProtection workbookAlgorithmName="SHA-512" workbookHashValue="hoUjVza72WNnWyotXQY+NPnTc0qyILKoJ8vyb68BG3UqbrGR/YxXNEwp96e2lc8HxgmsO7OsG5tu+1On6PuzYw==" workbookSaltValue="k4dz9vs7vZquZ0RCPhXv8A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1" sheetId="6" state="hidden" r:id="rId2"/>
    <sheet name="Planilha4" sheetId="5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3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<sst xmlns="http://schemas.openxmlformats.org/spreadsheetml/2006/main" count="256" uniqueCount="105">
  <si>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</si>
  <si>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</si>
  <si>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</si>
  <si>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</si>
  <si>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</si>
  <si>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</si>
  <si>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</si>
  <si>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</si>
  <si>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</si>
  <si>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</si>
  <si>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</si>
  <si>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</si>
  <si>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</si>
  <si>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</si>
  <si>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THC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</si>
  <si>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</si>
  <si>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</si>
  <si>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</si>
  <si>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</si>
  <si>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</si>
  <si>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</si>
  <si>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</si>
  <si>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</si>
  <si>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</si>
  <si>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</si>
  <si>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</si>
  <si>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</si>
  <si>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</si>
  <si>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</si>
  <si>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</si>
  <si>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SALVADOR</t>
  </si>
  <si>
    <t>ETA SSA:</t>
  </si>
  <si>
    <t>CE Mercante</t>
  </si>
  <si>
    <t>Damage Fee</t>
  </si>
  <si>
    <t>BL Fee</t>
  </si>
  <si>
    <t>Drop Off Fee</t>
  </si>
  <si>
    <t>NANSHA</t>
  </si>
  <si>
    <t>NINGBO</t>
  </si>
  <si>
    <t>TAICANG</t>
  </si>
  <si>
    <t>Taxas totais</t>
  </si>
  <si>
    <t>GREEN MUNGUBA V.04</t>
  </si>
  <si>
    <t>CSSC4533004020</t>
  </si>
  <si>
    <t>CSSC4533004050</t>
  </si>
  <si>
    <t>CSSC4533004080</t>
  </si>
  <si>
    <t>CSSC4533004090</t>
  </si>
  <si>
    <t>CSSC45330040A0</t>
  </si>
  <si>
    <t>CSSC4533004140</t>
  </si>
  <si>
    <t>CSSC45330041A0</t>
  </si>
  <si>
    <t>CSSC45330041C0</t>
  </si>
  <si>
    <t>CSSC45330041D0</t>
  </si>
  <si>
    <t>CSSC45330041F0</t>
  </si>
  <si>
    <t>CSSC45330041G0</t>
  </si>
  <si>
    <t>CSSC45330041H0</t>
  </si>
  <si>
    <t>CSSC45330041J0</t>
  </si>
  <si>
    <t>CSSC45330041L0</t>
  </si>
  <si>
    <t>CSSC45330041M0</t>
  </si>
  <si>
    <t>CSSC45330041Q0</t>
  </si>
  <si>
    <t>CSSC45330041V0</t>
  </si>
  <si>
    <t>CSSC45330042C0</t>
  </si>
  <si>
    <t>CSSC45330042D0</t>
  </si>
  <si>
    <t>CSSC45330042E0</t>
  </si>
  <si>
    <t>CSSC45330042F0</t>
  </si>
  <si>
    <t>CSSC45330042H0</t>
  </si>
  <si>
    <t>CSSC45330042J0</t>
  </si>
  <si>
    <t>CSSC45330042T0</t>
  </si>
  <si>
    <t>CSSC45330042U0</t>
  </si>
  <si>
    <t>CSSC45330042V0</t>
  </si>
  <si>
    <t>CSSC45330042W0</t>
  </si>
  <si>
    <t>CSSC4533004300</t>
  </si>
  <si>
    <t>CSSC4533004330</t>
  </si>
  <si>
    <t>CSSC4533004340</t>
  </si>
  <si>
    <t>CSSC4533004350</t>
  </si>
  <si>
    <t>CSSC4533004360</t>
  </si>
  <si>
    <t>102505078164772 </t>
  </si>
  <si>
    <t>102505078667251 </t>
  </si>
  <si>
    <t>102505078164853 </t>
  </si>
  <si>
    <t>102505078667332 </t>
  </si>
  <si>
    <t>102505078666956 </t>
  </si>
  <si>
    <t>102505078674622 </t>
  </si>
  <si>
    <t>102505078673227 </t>
  </si>
  <si>
    <t>102505078673308 </t>
  </si>
  <si>
    <t>102505078667090 </t>
  </si>
  <si>
    <t>102505078667170 </t>
  </si>
  <si>
    <t>102505078673499 </t>
  </si>
  <si>
    <t>102505078673570 </t>
  </si>
  <si>
    <t>102505078673650 </t>
  </si>
  <si>
    <t>102505078673731 </t>
  </si>
  <si>
    <t>102505078673812 </t>
  </si>
  <si>
    <t>102505078673901 </t>
  </si>
  <si>
    <t>102505078164268 </t>
  </si>
  <si>
    <t>102505078164349 </t>
  </si>
  <si>
    <t>102505078164420 </t>
  </si>
  <si>
    <t>102505078164500 </t>
  </si>
  <si>
    <t>102505078164691 </t>
  </si>
  <si>
    <t>102505078674037 </t>
  </si>
  <si>
    <t>102505078674118 </t>
  </si>
  <si>
    <t>102505078674207 </t>
  </si>
  <si>
    <t>102505078674380 </t>
  </si>
  <si>
    <t>102505078674460 </t>
  </si>
  <si>
    <t>102505078674541 </t>
  </si>
  <si>
    <t>102505078164934 </t>
  </si>
  <si>
    <t>102505078165078 </t>
  </si>
  <si>
    <t>102505078165159 </t>
  </si>
  <si>
    <t>102505078674703 </t>
  </si>
  <si>
    <t>102505078674894 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</si>
</sst>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  <font>
      <b/>
      <sz val="11"/>
      <name val="Montserrat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locked="0"/>
    </xf>
    <xf numFmtId="14" fontId="1" fillId="0" borderId="0" xfId="0" applyNumberFormat="1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left" vertical="top"/>
      <protection hidden="1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0" fontId="0" fillId="0" borderId="8" xfId="0" applyBorder="1" applyProtection="1">
      <protection locked="0"/>
    </xf>
    <xf numFmtId="0" fontId="7" fillId="2" borderId="1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164" fontId="0" fillId="0" borderId="0" xfId="0" applyNumberFormat="1"/>
    <xf numFmtId="6" fontId="5" fillId="0" borderId="12" xfId="0" applyNumberFormat="1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 wrapText="1"/>
    </xf>
    <xf numFmtId="6" fontId="5" fillId="0" borderId="12" xfId="0" applyNumberFormat="1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211791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4"/>
  <sheetViews>
    <sheetView showGridLines="0" tabSelected="1" workbookViewId="0">
      <selection activeCell="G24" sqref="G24"/>
    </sheetView>
  </sheetViews>
  <sheetFormatPr defaultRowHeight="15" x14ac:dyDescent="0.25"/>
  <cols>
    <col min="1" max="1" width="6.7109375" customWidth="1"/>
    <col min="2" max="2" width="16.28515625" style="9" bestFit="1" customWidth="1"/>
    <col min="3" max="3" width="18.85546875" style="8" bestFit="1" customWidth="1"/>
    <col min="4" max="4" width="12.5703125" style="8" customWidth="1"/>
    <col min="5" max="5" width="9.140625" style="8" bestFit="1" customWidth="1"/>
    <col min="6" max="6" width="12.5703125" style="8" bestFit="1" customWidth="1"/>
    <col min="7" max="7" width="13.140625" style="8" customWidth="1"/>
    <col min="8" max="8" width="9.28515625" style="8" customWidth="1"/>
    <col min="9" max="9" width="14" style="8" bestFit="1" customWidth="1"/>
    <col min="10" max="10" width="14.5703125" style="8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6" t="s">
        <v>0</v>
      </c>
      <c r="C9" s="12" t="s">
        <v>40</v>
      </c>
      <c r="D9" s="12"/>
      <c r="E9" s="12"/>
      <c r="F9" s="12"/>
      <c r="G9" s="12"/>
      <c r="H9" s="12"/>
    </row>
    <row r="10" spans="2:36" x14ac:dyDescent="0.25">
      <c r="B10" s="17" t="s">
        <v>31</v>
      </c>
      <c r="C10" s="3">
        <v>45753</v>
      </c>
      <c r="D10" s="7"/>
      <c r="E10" s="7"/>
      <c r="F10" s="7"/>
      <c r="G10" s="7"/>
      <c r="H10" s="7"/>
      <c r="I10" s="7"/>
    </row>
    <row r="11" spans="2:36" ht="15.75" thickBot="1" x14ac:dyDescent="0.3"/>
    <row r="12" spans="2:36" x14ac:dyDescent="0.25">
      <c r="B12" s="4" t="s">
        <v>1</v>
      </c>
      <c r="C12" s="5" t="s">
        <v>12</v>
      </c>
      <c r="D12" s="5" t="s">
        <v>2</v>
      </c>
      <c r="E12" s="5" t="s">
        <v>13</v>
      </c>
      <c r="F12" s="5" t="s">
        <v>15</v>
      </c>
      <c r="G12" s="5" t="s">
        <v>14</v>
      </c>
      <c r="H12" s="5" t="s">
        <v>16</v>
      </c>
      <c r="I12" s="5" t="s">
        <v>17</v>
      </c>
      <c r="J12" s="5" t="s">
        <v>11</v>
      </c>
      <c r="L12" s="37" t="s">
        <v>3</v>
      </c>
      <c r="M12" s="38"/>
      <c r="N12" s="39"/>
    </row>
    <row r="13" spans="2:36" ht="15.75" customHeight="1" x14ac:dyDescent="0.25">
      <c r="B13" s="25"/>
      <c r="C13" s="10" t="str">
        <f>IFERROR(VLOOKUP(B13,Planilha4!$A$200:$I$233,2,0)," ")</f>
        <v xml:space="preserve"> </v>
      </c>
      <c r="D13" s="10" t="str">
        <f>IFERROR(VLOOKUP(B13,Planilha4!$A$200:$I$233,3,0)," ")</f>
        <v xml:space="preserve"> </v>
      </c>
      <c r="E13" s="11" t="str">
        <f>IFERROR(VLOOKUP(B13,Planilha4!$A$200:$I$233,4,0)," ")</f>
        <v xml:space="preserve"> </v>
      </c>
      <c r="F13" s="11" t="str">
        <f>IFERROR(VLOOKUP(B13,Planilha4!$A$200:$I$233,5,0)," ")</f>
        <v xml:space="preserve"> </v>
      </c>
      <c r="G13" s="11" t="str">
        <f>IFERROR(VLOOKUP(B13,Planilha4!$A$200:$I$233,6,0)," ")</f>
        <v xml:space="preserve"> </v>
      </c>
      <c r="H13" s="11" t="str">
        <f>IFERROR(VLOOKUP(B13,Planilha4!$A$200:$I$233,7,0)," ")</f>
        <v xml:space="preserve"> </v>
      </c>
      <c r="I13" s="11" t="str">
        <f>IFERROR(VLOOKUP(B13,Planilha4!$A$200:$I$233,8,0)," ")</f>
        <v xml:space="preserve"> </v>
      </c>
      <c r="J13" s="11" t="str">
        <f>IFERROR(VLOOKUP(B13,Planilha4!$A$200:$I$233,9,0)," ")</f>
        <v xml:space="preserve"> </v>
      </c>
      <c r="L13" s="1" t="s">
        <v>4</v>
      </c>
      <c r="N13" s="22"/>
      <c r="AJ13" t="str">
        <f>LEFT(B13,14)</f>
        <v/>
      </c>
    </row>
    <row r="14" spans="2:36" ht="15.75" customHeight="1" x14ac:dyDescent="0.25">
      <c r="B14" s="25"/>
      <c r="C14" s="10" t="str">
        <f>IFERROR(VLOOKUP(B14,Planilha4!$A$200:$I$233,2,0)," ")</f>
        <v xml:space="preserve"> </v>
      </c>
      <c r="D14" s="10" t="str">
        <f>IFERROR(VLOOKUP(B14,Planilha4!$A$200:$I$233,3,0)," ")</f>
        <v xml:space="preserve"> </v>
      </c>
      <c r="E14" s="11" t="str">
        <f>IFERROR(VLOOKUP(B14,Planilha4!$A$200:$I$233,4,0)," ")</f>
        <v xml:space="preserve"> </v>
      </c>
      <c r="F14" s="11" t="str">
        <f>IFERROR(VLOOKUP(B14,Planilha4!$A$200:$I$233,5,0)," ")</f>
        <v xml:space="preserve"> </v>
      </c>
      <c r="G14" s="11" t="str">
        <f>IFERROR(VLOOKUP(B14,Planilha4!$A$200:$I$233,6,0)," ")</f>
        <v xml:space="preserve"> </v>
      </c>
      <c r="H14" s="11" t="str">
        <f>IFERROR(VLOOKUP(B14,Planilha4!$A$200:$I$233,7,0)," ")</f>
        <v xml:space="preserve"> </v>
      </c>
      <c r="I14" s="11" t="str">
        <f>IFERROR(VLOOKUP(B14,Planilha4!$A$200:$I$233,8,0)," ")</f>
        <v xml:space="preserve"> </v>
      </c>
      <c r="J14" s="11" t="str">
        <f>IFERROR(VLOOKUP(B14,Planilha4!$A$200:$I$233,9,0)," ")</f>
        <v xml:space="preserve"> </v>
      </c>
      <c r="L14" s="2" t="s">
        <v>5</v>
      </c>
      <c r="M14" s="19"/>
      <c r="N14" s="22"/>
      <c r="AJ14" t="str">
        <f t="shared" ref="AJ14:AJ37" si="0">LEFT(B14,14)</f>
        <v/>
      </c>
    </row>
    <row r="15" spans="2:36" ht="15.75" customHeight="1" x14ac:dyDescent="0.25">
      <c r="B15" s="25"/>
      <c r="C15" s="10" t="str">
        <f>IFERROR(VLOOKUP(B15,Planilha4!$A$200:$I$233,2,0)," ")</f>
        <v xml:space="preserve"> </v>
      </c>
      <c r="D15" s="10" t="str">
        <f>IFERROR(VLOOKUP(B15,Planilha4!$A$200:$I$233,3,0)," ")</f>
        <v xml:space="preserve"> </v>
      </c>
      <c r="E15" s="11" t="str">
        <f>IFERROR(VLOOKUP(B15,Planilha4!$A$200:$I$233,4,0)," ")</f>
        <v xml:space="preserve"> </v>
      </c>
      <c r="F15" s="11" t="str">
        <f>IFERROR(VLOOKUP(B15,Planilha4!$A$200:$I$233,5,0)," ")</f>
        <v xml:space="preserve"> </v>
      </c>
      <c r="G15" s="11" t="str">
        <f>IFERROR(VLOOKUP(B15,Planilha4!$A$200:$I$233,6,0)," ")</f>
        <v xml:space="preserve"> </v>
      </c>
      <c r="H15" s="11" t="str">
        <f>IFERROR(VLOOKUP(B15,Planilha4!$A$200:$I$233,7,0)," ")</f>
        <v xml:space="preserve"> </v>
      </c>
      <c r="I15" s="11" t="str">
        <f>IFERROR(VLOOKUP(B15,Planilha4!$A$200:$I$233,8,0)," ")</f>
        <v xml:space="preserve"> </v>
      </c>
      <c r="J15" s="11" t="str">
        <f>IFERROR(VLOOKUP(B15,Planilha4!$A$200:$I$233,9,0)," ")</f>
        <v xml:space="preserve"> </v>
      </c>
      <c r="L15" s="2" t="s">
        <v>6</v>
      </c>
      <c r="M15" s="19"/>
      <c r="N15" s="22"/>
      <c r="AJ15" t="str">
        <f t="shared" si="0"/>
        <v/>
      </c>
    </row>
    <row r="16" spans="2:36" ht="15.75" customHeight="1" x14ac:dyDescent="0.25">
      <c r="B16" s="25"/>
      <c r="C16" s="10" t="str">
        <f>IFERROR(VLOOKUP(B16,Planilha4!$A$200:$I$233,2,0)," ")</f>
        <v xml:space="preserve"> </v>
      </c>
      <c r="D16" s="10" t="str">
        <f>IFERROR(VLOOKUP(B16,Planilha4!$A$200:$I$233,3,0)," ")</f>
        <v xml:space="preserve"> </v>
      </c>
      <c r="E16" s="11" t="str">
        <f>IFERROR(VLOOKUP(B16,Planilha4!$A$200:$I$233,4,0)," ")</f>
        <v xml:space="preserve"> </v>
      </c>
      <c r="F16" s="11" t="str">
        <f>IFERROR(VLOOKUP(B16,Planilha4!$A$200:$I$233,5,0)," ")</f>
        <v xml:space="preserve"> </v>
      </c>
      <c r="G16" s="11" t="str">
        <f>IFERROR(VLOOKUP(B16,Planilha4!$A$200:$I$233,6,0)," ")</f>
        <v xml:space="preserve"> </v>
      </c>
      <c r="H16" s="11" t="str">
        <f>IFERROR(VLOOKUP(B16,Planilha4!$A$200:$I$233,7,0)," ")</f>
        <v xml:space="preserve"> </v>
      </c>
      <c r="I16" s="11" t="str">
        <f>IFERROR(VLOOKUP(B16,Planilha4!$A$200:$I$233,8,0)," ")</f>
        <v xml:space="preserve"> </v>
      </c>
      <c r="J16" s="11" t="str">
        <f>IFERROR(VLOOKUP(B16,Planilha4!$A$200:$I$233,9,0)," ")</f>
        <v xml:space="preserve"> </v>
      </c>
      <c r="L16" s="2" t="s">
        <v>7</v>
      </c>
      <c r="M16" s="20"/>
      <c r="N16" s="22"/>
      <c r="AJ16" t="str">
        <f t="shared" si="0"/>
        <v/>
      </c>
    </row>
    <row r="17" spans="2:36" ht="15.75" customHeight="1" x14ac:dyDescent="0.25">
      <c r="B17" s="25"/>
      <c r="C17" s="10" t="str">
        <f>IFERROR(VLOOKUP(B17,Planilha4!$A$200:$I$233,2,0)," ")</f>
        <v xml:space="preserve"> </v>
      </c>
      <c r="D17" s="10" t="str">
        <f>IFERROR(VLOOKUP(B17,Planilha4!$A$200:$I$233,3,0)," ")</f>
        <v xml:space="preserve"> </v>
      </c>
      <c r="E17" s="11" t="str">
        <f>IFERROR(VLOOKUP(B17,Planilha4!$A$200:$I$233,4,0)," ")</f>
        <v xml:space="preserve"> </v>
      </c>
      <c r="F17" s="11" t="str">
        <f>IFERROR(VLOOKUP(B17,Planilha4!$A$200:$I$233,5,0)," ")</f>
        <v xml:space="preserve"> </v>
      </c>
      <c r="G17" s="11" t="str">
        <f>IFERROR(VLOOKUP(B17,Planilha4!$A$200:$I$233,6,0)," ")</f>
        <v xml:space="preserve"> </v>
      </c>
      <c r="H17" s="11" t="str">
        <f>IFERROR(VLOOKUP(B17,Planilha4!$A$200:$I$233,7,0)," ")</f>
        <v xml:space="preserve"> </v>
      </c>
      <c r="I17" s="11" t="str">
        <f>IFERROR(VLOOKUP(B17,Planilha4!$A$200:$I$233,8,0)," ")</f>
        <v xml:space="preserve"> </v>
      </c>
      <c r="J17" s="11" t="str">
        <f>IFERROR(VLOOKUP(B17,Planilha4!$A$200:$I$233,9,0)," ")</f>
        <v xml:space="preserve"> </v>
      </c>
      <c r="L17" s="2" t="s">
        <v>8</v>
      </c>
      <c r="M17" s="19"/>
      <c r="N17" s="22"/>
      <c r="AJ17" t="str">
        <f t="shared" si="0"/>
        <v/>
      </c>
    </row>
    <row r="18" spans="2:36" ht="15.75" customHeight="1" x14ac:dyDescent="0.25">
      <c r="B18" s="25"/>
      <c r="C18" s="10" t="str">
        <f>IFERROR(VLOOKUP(B18,Planilha4!$A$200:$I$233,2,0)," ")</f>
        <v xml:space="preserve"> </v>
      </c>
      <c r="D18" s="10" t="str">
        <f>IFERROR(VLOOKUP(B18,Planilha4!$A$200:$I$233,3,0)," ")</f>
        <v xml:space="preserve"> </v>
      </c>
      <c r="E18" s="11" t="str">
        <f>IFERROR(VLOOKUP(B18,Planilha4!$A$200:$I$233,4,0)," ")</f>
        <v xml:space="preserve"> </v>
      </c>
      <c r="F18" s="11" t="str">
        <f>IFERROR(VLOOKUP(B18,Planilha4!$A$200:$I$233,5,0)," ")</f>
        <v xml:space="preserve"> </v>
      </c>
      <c r="G18" s="11" t="str">
        <f>IFERROR(VLOOKUP(B18,Planilha4!$A$200:$I$233,6,0)," ")</f>
        <v xml:space="preserve"> </v>
      </c>
      <c r="H18" s="11" t="str">
        <f>IFERROR(VLOOKUP(B18,Planilha4!$A$200:$I$233,7,0)," ")</f>
        <v xml:space="preserve"> </v>
      </c>
      <c r="I18" s="11" t="str">
        <f>IFERROR(VLOOKUP(B18,Planilha4!$A$200:$I$233,8,0)," ")</f>
        <v xml:space="preserve"> </v>
      </c>
      <c r="J18" s="11" t="str">
        <f>IFERROR(VLOOKUP(B18,Planilha4!$A$200:$I$233,9,0)," ")</f>
        <v xml:space="preserve"> </v>
      </c>
      <c r="L18" s="2" t="s">
        <v>9</v>
      </c>
      <c r="M18" s="21"/>
      <c r="N18" s="22"/>
      <c r="AJ18" t="str">
        <f t="shared" si="0"/>
        <v/>
      </c>
    </row>
    <row r="19" spans="2:36" ht="15.75" customHeight="1" thickBot="1" x14ac:dyDescent="0.3">
      <c r="B19" s="25"/>
      <c r="C19" s="10" t="str">
        <f>IFERROR(VLOOKUP(B19,Planilha4!$A$200:$I$233,2,0)," ")</f>
        <v xml:space="preserve"> </v>
      </c>
      <c r="D19" s="10" t="str">
        <f>IFERROR(VLOOKUP(B19,Planilha4!$A$200:$I$233,3,0)," ")</f>
        <v xml:space="preserve"> </v>
      </c>
      <c r="E19" s="11" t="str">
        <f>IFERROR(VLOOKUP(B19,Planilha4!$A$200:$I$233,4,0)," ")</f>
        <v xml:space="preserve"> </v>
      </c>
      <c r="F19" s="11" t="str">
        <f>IFERROR(VLOOKUP(B19,Planilha4!$A$200:$I$233,5,0)," ")</f>
        <v xml:space="preserve"> </v>
      </c>
      <c r="G19" s="11" t="str">
        <f>IFERROR(VLOOKUP(B19,Planilha4!$A$200:$I$233,6,0)," ")</f>
        <v xml:space="preserve"> </v>
      </c>
      <c r="H19" s="11" t="str">
        <f>IFERROR(VLOOKUP(B19,Planilha4!$A$200:$I$233,7,0)," ")</f>
        <v xml:space="preserve"> </v>
      </c>
      <c r="I19" s="11" t="str">
        <f>IFERROR(VLOOKUP(B19,Planilha4!$A$200:$I$233,8,0)," ")</f>
        <v xml:space="preserve"> </v>
      </c>
      <c r="J19" s="11" t="str">
        <f>IFERROR(VLOOKUP(B19,Planilha4!$A$200:$I$233,9,0)," ")</f>
        <v xml:space="preserve"> </v>
      </c>
      <c r="L19" s="18"/>
      <c r="M19" s="24" t="s">
        <v>10</v>
      </c>
      <c r="N19" s="23">
        <f>SUM(J13:J42)</f>
        <v>0</v>
      </c>
      <c r="AJ19" t="str">
        <f t="shared" si="0"/>
        <v/>
      </c>
    </row>
    <row r="20" spans="2:36" ht="15.75" customHeight="1" thickBot="1" x14ac:dyDescent="0.3">
      <c r="B20" s="25"/>
      <c r="C20" s="10" t="str">
        <f>IFERROR(VLOOKUP(B20,Planilha4!$A$200:$I$233,2,0)," ")</f>
        <v xml:space="preserve"> </v>
      </c>
      <c r="D20" s="10" t="str">
        <f>IFERROR(VLOOKUP(B20,Planilha4!$A$200:$I$233,3,0)," ")</f>
        <v xml:space="preserve"> </v>
      </c>
      <c r="E20" s="11" t="str">
        <f>IFERROR(VLOOKUP(B20,Planilha4!$A$200:$I$233,4,0)," ")</f>
        <v xml:space="preserve"> </v>
      </c>
      <c r="F20" s="11" t="str">
        <f>IFERROR(VLOOKUP(B20,Planilha4!$A$200:$I$233,5,0)," ")</f>
        <v xml:space="preserve"> </v>
      </c>
      <c r="G20" s="11" t="str">
        <f>IFERROR(VLOOKUP(B20,Planilha4!$A$200:$I$233,6,0)," ")</f>
        <v xml:space="preserve"> </v>
      </c>
      <c r="H20" s="11" t="str">
        <f>IFERROR(VLOOKUP(B20,Planilha4!$A$200:$I$233,7,0)," ")</f>
        <v xml:space="preserve"> </v>
      </c>
      <c r="I20" s="11" t="str">
        <f>IFERROR(VLOOKUP(B20,Planilha4!$A$200:$I$233,8,0)," ")</f>
        <v xml:space="preserve"> </v>
      </c>
      <c r="J20" s="11" t="str">
        <f>IFERROR(VLOOKUP(B20,Planilha4!$A$200:$I$233,9,0)," ")</f>
        <v xml:space="preserve"> </v>
      </c>
      <c r="AJ20" t="str">
        <f t="shared" si="0"/>
        <v/>
      </c>
    </row>
    <row r="21" spans="2:36" ht="15.75" customHeight="1" thickBot="1" x14ac:dyDescent="0.3">
      <c r="B21" s="25"/>
      <c r="C21" s="10" t="str">
        <f>IFERROR(VLOOKUP(B21,Planilha4!$A$200:$I$233,2,0)," ")</f>
        <v xml:space="preserve"> </v>
      </c>
      <c r="D21" s="10" t="str">
        <f>IFERROR(VLOOKUP(B21,Planilha4!$A$200:$I$233,3,0)," ")</f>
        <v xml:space="preserve"> </v>
      </c>
      <c r="E21" s="11" t="str">
        <f>IFERROR(VLOOKUP(B21,Planilha4!$A$200:$I$233,4,0)," ")</f>
        <v xml:space="preserve"> </v>
      </c>
      <c r="F21" s="11" t="str">
        <f>IFERROR(VLOOKUP(B21,Planilha4!$A$200:$I$233,5,0)," ")</f>
        <v xml:space="preserve"> </v>
      </c>
      <c r="G21" s="11" t="str">
        <f>IFERROR(VLOOKUP(B21,Planilha4!$A$200:$I$233,6,0)," ")</f>
        <v xml:space="preserve"> </v>
      </c>
      <c r="H21" s="11" t="str">
        <f>IFERROR(VLOOKUP(B21,Planilha4!$A$200:$I$233,7,0)," ")</f>
        <v xml:space="preserve"> </v>
      </c>
      <c r="I21" s="11" t="str">
        <f>IFERROR(VLOOKUP(B21,Planilha4!$A$200:$I$233,8,0)," ")</f>
        <v xml:space="preserve"> </v>
      </c>
      <c r="J21" s="11" t="str">
        <f>IFERROR(VLOOKUP(B21,Planilha4!$A$200:$I$233,9,0)," ")</f>
        <v xml:space="preserve"> </v>
      </c>
      <c r="L21" s="34" t="s">
        <v>30</v>
      </c>
      <c r="M21" s="35"/>
      <c r="N21" s="36"/>
      <c r="AJ21" t="str">
        <f t="shared" si="0"/>
        <v/>
      </c>
    </row>
    <row r="22" spans="2:36" ht="15.75" customHeight="1" thickBot="1" x14ac:dyDescent="0.3">
      <c r="B22" s="25"/>
      <c r="C22" s="10" t="str">
        <f>IFERROR(VLOOKUP(B22,Planilha4!$A$200:$I$233,2,0)," ")</f>
        <v xml:space="preserve"> </v>
      </c>
      <c r="D22" s="10" t="str">
        <f>IFERROR(VLOOKUP(B22,Planilha4!$A$200:$I$233,3,0)," ")</f>
        <v xml:space="preserve"> </v>
      </c>
      <c r="E22" s="11" t="str">
        <f>IFERROR(VLOOKUP(B22,Planilha4!$A$200:$I$233,4,0)," ")</f>
        <v xml:space="preserve"> </v>
      </c>
      <c r="F22" s="11" t="str">
        <f>IFERROR(VLOOKUP(B22,Planilha4!$A$200:$I$233,5,0)," ")</f>
        <v xml:space="preserve"> </v>
      </c>
      <c r="G22" s="11" t="str">
        <f>IFERROR(VLOOKUP(B22,Planilha4!$A$200:$I$233,6,0)," ")</f>
        <v xml:space="preserve"> </v>
      </c>
      <c r="H22" s="11" t="str">
        <f>IFERROR(VLOOKUP(B22,Planilha4!$A$200:$I$233,7,0)," ")</f>
        <v xml:space="preserve"> </v>
      </c>
      <c r="I22" s="11" t="str">
        <f>IFERROR(VLOOKUP(B22,Planilha4!$A$200:$I$233,8,0)," ")</f>
        <v xml:space="preserve"> </v>
      </c>
      <c r="J22" s="11" t="str">
        <f>IFERROR(VLOOKUP(B22,Planilha4!$A$200:$I$233,9,0)," ")</f>
        <v xml:space="preserve"> </v>
      </c>
      <c r="L22" s="26" t="s">
        <v>22</v>
      </c>
      <c r="M22" s="27" t="s">
        <v>23</v>
      </c>
      <c r="N22" s="27" t="s">
        <v>24</v>
      </c>
      <c r="AJ22" t="str">
        <f t="shared" si="0"/>
        <v/>
      </c>
    </row>
    <row r="23" spans="2:36" ht="15.75" customHeight="1" thickBot="1" x14ac:dyDescent="0.3">
      <c r="B23" s="25"/>
      <c r="C23" s="10" t="str">
        <f>IFERROR(VLOOKUP(B23,Planilha4!$A$200:$I$233,2,0)," ")</f>
        <v xml:space="preserve"> </v>
      </c>
      <c r="D23" s="10" t="str">
        <f>IFERROR(VLOOKUP(B23,Planilha4!$A$200:$I$233,3,0)," ")</f>
        <v xml:space="preserve"> </v>
      </c>
      <c r="E23" s="11" t="str">
        <f>IFERROR(VLOOKUP(B23,Planilha4!$A$200:$I$233,4,0)," ")</f>
        <v xml:space="preserve"> </v>
      </c>
      <c r="F23" s="11" t="str">
        <f>IFERROR(VLOOKUP(B23,Planilha4!$A$200:$I$233,5,0)," ")</f>
        <v xml:space="preserve"> </v>
      </c>
      <c r="G23" s="11" t="str">
        <f>IFERROR(VLOOKUP(B23,Planilha4!$A$200:$I$233,6,0)," ")</f>
        <v xml:space="preserve"> </v>
      </c>
      <c r="H23" s="11" t="str">
        <f>IFERROR(VLOOKUP(B23,Planilha4!$A$200:$I$233,7,0)," ")</f>
        <v xml:space="preserve"> </v>
      </c>
      <c r="I23" s="11" t="str">
        <f>IFERROR(VLOOKUP(B23,Planilha4!$A$200:$I$233,8,0)," ")</f>
        <v xml:space="preserve"> </v>
      </c>
      <c r="J23" s="11" t="str">
        <f>IFERROR(VLOOKUP(B23,Planilha4!$A$200:$I$233,9,0)," ")</f>
        <v xml:space="preserve"> </v>
      </c>
      <c r="L23" s="30" t="s">
        <v>18</v>
      </c>
      <c r="M23" s="31">
        <v>1717</v>
      </c>
      <c r="N23" s="32" t="s">
        <v>19</v>
      </c>
      <c r="AJ23" t="str">
        <f t="shared" si="0"/>
        <v/>
      </c>
    </row>
    <row r="24" spans="2:36" ht="15.75" customHeight="1" thickBot="1" x14ac:dyDescent="0.3">
      <c r="B24" s="25"/>
      <c r="C24" s="10" t="str">
        <f>IFERROR(VLOOKUP(B24,Planilha4!$A$200:$I$233,2,0)," ")</f>
        <v xml:space="preserve"> </v>
      </c>
      <c r="D24" s="10" t="str">
        <f>IFERROR(VLOOKUP(B24,Planilha4!$A$200:$I$233,3,0)," ")</f>
        <v xml:space="preserve"> </v>
      </c>
      <c r="E24" s="11" t="str">
        <f>IFERROR(VLOOKUP(B24,Planilha4!$A$200:$I$233,4,0)," ")</f>
        <v xml:space="preserve"> </v>
      </c>
      <c r="F24" s="11" t="str">
        <f>IFERROR(VLOOKUP(B24,Planilha4!$A$200:$I$233,5,0)," ")</f>
        <v xml:space="preserve"> </v>
      </c>
      <c r="G24" s="11" t="str">
        <f>IFERROR(VLOOKUP(B24,Planilha4!$A$200:$I$233,6,0)," ")</f>
        <v xml:space="preserve"> </v>
      </c>
      <c r="H24" s="11" t="str">
        <f>IFERROR(VLOOKUP(B24,Planilha4!$A$200:$I$233,7,0)," ")</f>
        <v xml:space="preserve"> </v>
      </c>
      <c r="I24" s="11" t="str">
        <f>IFERROR(VLOOKUP(B24,Planilha4!$A$200:$I$233,8,0)," ")</f>
        <v xml:space="preserve"> </v>
      </c>
      <c r="J24" s="11" t="str">
        <f>IFERROR(VLOOKUP(B24,Planilha4!$A$200:$I$233,9,0)," ")</f>
        <v xml:space="preserve"> </v>
      </c>
      <c r="L24" s="30" t="s">
        <v>13</v>
      </c>
      <c r="M24" s="31">
        <v>50</v>
      </c>
      <c r="N24" s="32" t="s">
        <v>19</v>
      </c>
      <c r="AJ24" t="str">
        <f t="shared" si="0"/>
        <v/>
      </c>
    </row>
    <row r="25" spans="2:36" ht="15.75" customHeight="1" thickBot="1" x14ac:dyDescent="0.3">
      <c r="B25" s="25"/>
      <c r="C25" s="10" t="str">
        <f>IFERROR(VLOOKUP(B25,Planilha4!$A$200:$I$233,2,0)," ")</f>
        <v xml:space="preserve"> </v>
      </c>
      <c r="D25" s="10" t="str">
        <f>IFERROR(VLOOKUP(B25,Planilha4!$A$200:$I$233,3,0)," ")</f>
        <v xml:space="preserve"> </v>
      </c>
      <c r="E25" s="11" t="str">
        <f>IFERROR(VLOOKUP(B25,Planilha4!$A$200:$I$233,4,0)," ")</f>
        <v xml:space="preserve"> </v>
      </c>
      <c r="F25" s="11" t="str">
        <f>IFERROR(VLOOKUP(B25,Planilha4!$A$200:$I$233,5,0)," ")</f>
        <v xml:space="preserve"> </v>
      </c>
      <c r="G25" s="11" t="str">
        <f>IFERROR(VLOOKUP(B25,Planilha4!$A$200:$I$233,6,0)," ")</f>
        <v xml:space="preserve"> </v>
      </c>
      <c r="H25" s="11" t="str">
        <f>IFERROR(VLOOKUP(B25,Planilha4!$A$200:$I$233,7,0)," ")</f>
        <v xml:space="preserve"> </v>
      </c>
      <c r="I25" s="11" t="str">
        <f>IFERROR(VLOOKUP(B25,Planilha4!$A$200:$I$233,8,0)," ")</f>
        <v xml:space="preserve"> </v>
      </c>
      <c r="J25" s="11" t="str">
        <f>IFERROR(VLOOKUP(B25,Planilha4!$A$200:$I$233,9,0)," ")</f>
        <v xml:space="preserve"> </v>
      </c>
      <c r="L25" s="30" t="s">
        <v>20</v>
      </c>
      <c r="M25" s="31">
        <v>600</v>
      </c>
      <c r="N25" s="32" t="s">
        <v>1</v>
      </c>
      <c r="AJ25" t="str">
        <f t="shared" si="0"/>
        <v/>
      </c>
    </row>
    <row r="26" spans="2:36" ht="15.75" customHeight="1" thickBot="1" x14ac:dyDescent="0.3">
      <c r="B26" s="25"/>
      <c r="C26" s="10" t="str">
        <f>IFERROR(VLOOKUP(B26,Planilha4!$A$200:$I$233,2,0)," ")</f>
        <v xml:space="preserve"> </v>
      </c>
      <c r="D26" s="10" t="str">
        <f>IFERROR(VLOOKUP(B26,Planilha4!$A$200:$I$233,3,0)," ")</f>
        <v xml:space="preserve"> </v>
      </c>
      <c r="E26" s="11" t="str">
        <f>IFERROR(VLOOKUP(B26,Planilha4!$A$200:$I$233,4,0)," ")</f>
        <v xml:space="preserve"> </v>
      </c>
      <c r="F26" s="11" t="str">
        <f>IFERROR(VLOOKUP(B26,Planilha4!$A$200:$I$233,5,0)," ")</f>
        <v xml:space="preserve"> </v>
      </c>
      <c r="G26" s="11" t="str">
        <f>IFERROR(VLOOKUP(B26,Planilha4!$A$200:$I$233,6,0)," ")</f>
        <v xml:space="preserve"> </v>
      </c>
      <c r="H26" s="11" t="str">
        <f>IFERROR(VLOOKUP(B26,Planilha4!$A$200:$I$233,7,0)," ")</f>
        <v xml:space="preserve"> </v>
      </c>
      <c r="I26" s="11" t="str">
        <f>IFERROR(VLOOKUP(B26,Planilha4!$A$200:$I$233,8,0)," ")</f>
        <v xml:space="preserve"> </v>
      </c>
      <c r="J26" s="11" t="str">
        <f>IFERROR(VLOOKUP(B26,Planilha4!$A$200:$I$233,9,0)," ")</f>
        <v xml:space="preserve"> </v>
      </c>
      <c r="L26" s="30" t="s">
        <v>21</v>
      </c>
      <c r="M26" s="31">
        <v>150</v>
      </c>
      <c r="N26" s="32" t="s">
        <v>19</v>
      </c>
      <c r="AJ26" t="str">
        <f t="shared" si="0"/>
        <v/>
      </c>
    </row>
    <row r="27" spans="2:36" ht="15.75" customHeight="1" thickBot="1" x14ac:dyDescent="0.3">
      <c r="B27" s="25"/>
      <c r="C27" s="10" t="str">
        <f>IFERROR(VLOOKUP(B27,Planilha4!$A$200:$I$233,2,0)," ")</f>
        <v xml:space="preserve"> </v>
      </c>
      <c r="D27" s="10" t="str">
        <f>IFERROR(VLOOKUP(B27,Planilha4!$A$200:$I$233,3,0)," ")</f>
        <v xml:space="preserve"> </v>
      </c>
      <c r="E27" s="11" t="str">
        <f>IFERROR(VLOOKUP(B27,Planilha4!$A$200:$I$233,4,0)," ")</f>
        <v xml:space="preserve"> </v>
      </c>
      <c r="F27" s="11" t="str">
        <f>IFERROR(VLOOKUP(B27,Planilha4!$A$200:$I$233,5,0)," ")</f>
        <v xml:space="preserve"> </v>
      </c>
      <c r="G27" s="11" t="str">
        <f>IFERROR(VLOOKUP(B27,Planilha4!$A$200:$I$233,6,0)," ")</f>
        <v xml:space="preserve"> </v>
      </c>
      <c r="H27" s="11" t="str">
        <f>IFERROR(VLOOKUP(B27,Planilha4!$A$200:$I$233,7,0)," ")</f>
        <v xml:space="preserve"> </v>
      </c>
      <c r="I27" s="11" t="str">
        <f>IFERROR(VLOOKUP(B27,Planilha4!$A$200:$I$233,8,0)," ")</f>
        <v xml:space="preserve"> </v>
      </c>
      <c r="J27" s="11" t="str">
        <f>IFERROR(VLOOKUP(B27,Planilha4!$A$200:$I$233,9,0)," ")</f>
        <v xml:space="preserve"> </v>
      </c>
      <c r="L27" s="30" t="s">
        <v>29</v>
      </c>
      <c r="M27" s="31">
        <v>185</v>
      </c>
      <c r="N27" s="32" t="s">
        <v>19</v>
      </c>
      <c r="AJ27" t="str">
        <f t="shared" si="0"/>
        <v/>
      </c>
    </row>
    <row r="28" spans="2:36" ht="15.75" customHeight="1" thickBot="1" x14ac:dyDescent="0.3">
      <c r="B28" s="25"/>
      <c r="C28" s="10" t="str">
        <f>IFERROR(VLOOKUP(B28,Planilha4!$A$200:$I$233,2,0)," ")</f>
        <v xml:space="preserve"> </v>
      </c>
      <c r="D28" s="10" t="str">
        <f>IFERROR(VLOOKUP(B28,Planilha4!$A$200:$I$233,3,0)," ")</f>
        <v xml:space="preserve"> </v>
      </c>
      <c r="E28" s="11" t="str">
        <f>IFERROR(VLOOKUP(B28,Planilha4!$A$200:$I$233,4,0)," ")</f>
        <v xml:space="preserve"> </v>
      </c>
      <c r="F28" s="11" t="str">
        <f>IFERROR(VLOOKUP(B28,Planilha4!$A$200:$I$233,5,0)," ")</f>
        <v xml:space="preserve"> </v>
      </c>
      <c r="G28" s="11" t="str">
        <f>IFERROR(VLOOKUP(B28,Planilha4!$A$200:$I$233,6,0)," ")</f>
        <v xml:space="preserve"> </v>
      </c>
      <c r="H28" s="11" t="str">
        <f>IFERROR(VLOOKUP(B28,Planilha4!$A$200:$I$233,7,0)," ")</f>
        <v xml:space="preserve"> </v>
      </c>
      <c r="I28" s="11" t="str">
        <f>IFERROR(VLOOKUP(B28,Planilha4!$A$200:$I$233,8,0)," ")</f>
        <v xml:space="preserve"> </v>
      </c>
      <c r="J28" s="11" t="str">
        <f>IFERROR(VLOOKUP(B28,Planilha4!$A$200:$I$233,9,0)," ")</f>
        <v xml:space="preserve"> </v>
      </c>
      <c r="AJ28" t="str">
        <f t="shared" si="0"/>
        <v/>
      </c>
    </row>
    <row r="29" spans="2:36" ht="15.75" customHeight="1" thickBot="1" x14ac:dyDescent="0.3">
      <c r="B29" s="25"/>
      <c r="C29" s="10" t="str">
        <f>IFERROR(VLOOKUP(B29,Planilha4!$A$200:$I$233,2,0)," ")</f>
        <v xml:space="preserve"> </v>
      </c>
      <c r="D29" s="10" t="str">
        <f>IFERROR(VLOOKUP(B29,Planilha4!$A$200:$I$233,3,0)," ")</f>
        <v xml:space="preserve"> </v>
      </c>
      <c r="E29" s="11" t="str">
        <f>IFERROR(VLOOKUP(B29,Planilha4!$A$200:$I$233,4,0)," ")</f>
        <v xml:space="preserve"> </v>
      </c>
      <c r="F29" s="11" t="str">
        <f>IFERROR(VLOOKUP(B29,Planilha4!$A$200:$I$233,5,0)," ")</f>
        <v xml:space="preserve"> </v>
      </c>
      <c r="G29" s="11" t="str">
        <f>IFERROR(VLOOKUP(B29,Planilha4!$A$200:$I$233,6,0)," ")</f>
        <v xml:space="preserve"> </v>
      </c>
      <c r="H29" s="11" t="str">
        <f>IFERROR(VLOOKUP(B29,Planilha4!$A$200:$I$233,7,0)," ")</f>
        <v xml:space="preserve"> </v>
      </c>
      <c r="I29" s="11" t="str">
        <f>IFERROR(VLOOKUP(B29,Planilha4!$A$200:$I$233,8,0)," ")</f>
        <v xml:space="preserve"> </v>
      </c>
      <c r="J29" s="11" t="str">
        <f>IFERROR(VLOOKUP(B29,Planilha4!$A$200:$I$233,9,0)," ")</f>
        <v xml:space="preserve"> </v>
      </c>
      <c r="L29" s="34" t="s">
        <v>25</v>
      </c>
      <c r="M29" s="35"/>
      <c r="N29" s="36"/>
      <c r="AJ29" t="str">
        <f t="shared" si="0"/>
        <v/>
      </c>
    </row>
    <row r="30" spans="2:36" ht="15.75" customHeight="1" thickBot="1" x14ac:dyDescent="0.3">
      <c r="B30" s="25"/>
      <c r="C30" s="10" t="str">
        <f>IFERROR(VLOOKUP(B30,Planilha4!$A$200:$I$233,2,0)," ")</f>
        <v xml:space="preserve"> </v>
      </c>
      <c r="D30" s="10" t="str">
        <f>IFERROR(VLOOKUP(B30,Planilha4!$A$200:$I$233,3,0)," ")</f>
        <v xml:space="preserve"> </v>
      </c>
      <c r="E30" s="11" t="str">
        <f>IFERROR(VLOOKUP(B30,Planilha4!$A$200:$I$233,4,0)," ")</f>
        <v xml:space="preserve"> </v>
      </c>
      <c r="F30" s="11" t="str">
        <f>IFERROR(VLOOKUP(B30,Planilha4!$A$200:$I$233,5,0)," ")</f>
        <v xml:space="preserve"> </v>
      </c>
      <c r="G30" s="11" t="str">
        <f>IFERROR(VLOOKUP(B30,Planilha4!$A$200:$I$233,6,0)," ")</f>
        <v xml:space="preserve"> </v>
      </c>
      <c r="H30" s="11" t="str">
        <f>IFERROR(VLOOKUP(B30,Planilha4!$A$200:$I$233,7,0)," ")</f>
        <v xml:space="preserve"> </v>
      </c>
      <c r="I30" s="11" t="str">
        <f>IFERROR(VLOOKUP(B30,Planilha4!$A$200:$I$233,8,0)," ")</f>
        <v xml:space="preserve"> </v>
      </c>
      <c r="J30" s="11" t="str">
        <f>IFERROR(VLOOKUP(B30,Planilha4!$A$200:$I$233,9,0)," ")</f>
        <v xml:space="preserve"> </v>
      </c>
      <c r="L30" s="14" t="s">
        <v>22</v>
      </c>
      <c r="M30" s="13" t="s">
        <v>23</v>
      </c>
      <c r="N30" s="13" t="s">
        <v>24</v>
      </c>
      <c r="AJ30" t="str">
        <f t="shared" si="0"/>
        <v/>
      </c>
    </row>
    <row r="31" spans="2:36" ht="15.75" customHeight="1" thickBot="1" x14ac:dyDescent="0.3">
      <c r="B31" s="25"/>
      <c r="C31" s="10" t="str">
        <f>IFERROR(VLOOKUP(B31,Planilha4!$A$200:$I$233,2,0)," ")</f>
        <v xml:space="preserve"> </v>
      </c>
      <c r="D31" s="10" t="str">
        <f>IFERROR(VLOOKUP(B31,Planilha4!$A$200:$I$233,3,0)," ")</f>
        <v xml:space="preserve"> </v>
      </c>
      <c r="E31" s="11" t="str">
        <f>IFERROR(VLOOKUP(B31,Planilha4!$A$200:$I$233,4,0)," ")</f>
        <v xml:space="preserve"> </v>
      </c>
      <c r="F31" s="11" t="str">
        <f>IFERROR(VLOOKUP(B31,Planilha4!$A$200:$I$233,5,0)," ")</f>
        <v xml:space="preserve"> </v>
      </c>
      <c r="G31" s="11" t="str">
        <f>IFERROR(VLOOKUP(B31,Planilha4!$A$200:$I$233,6,0)," ")</f>
        <v xml:space="preserve"> </v>
      </c>
      <c r="H31" s="11" t="str">
        <f>IFERROR(VLOOKUP(B31,Planilha4!$A$200:$I$233,7,0)," ")</f>
        <v xml:space="preserve"> </v>
      </c>
      <c r="I31" s="11" t="str">
        <f>IFERROR(VLOOKUP(B31,Planilha4!$A$200:$I$233,8,0)," ")</f>
        <v xml:space="preserve"> </v>
      </c>
      <c r="J31" s="11" t="str">
        <f>IFERROR(VLOOKUP(B31,Planilha4!$A$200:$I$233,9,0)," ")</f>
        <v xml:space="preserve"> </v>
      </c>
      <c r="L31" s="15" t="s">
        <v>26</v>
      </c>
      <c r="M31" s="29">
        <v>600</v>
      </c>
      <c r="N31" s="16" t="s">
        <v>1</v>
      </c>
      <c r="AJ31" t="str">
        <f t="shared" si="0"/>
        <v/>
      </c>
    </row>
    <row r="32" spans="2:36" ht="15.75" customHeight="1" thickBot="1" x14ac:dyDescent="0.3">
      <c r="B32" s="25"/>
      <c r="C32" s="10" t="str">
        <f>IFERROR(VLOOKUP(B32,Planilha4!$A$200:$I$233,2,0)," ")</f>
        <v xml:space="preserve"> </v>
      </c>
      <c r="D32" s="10" t="str">
        <f>IFERROR(VLOOKUP(B32,Planilha4!$A$200:$I$233,3,0)," ")</f>
        <v xml:space="preserve"> </v>
      </c>
      <c r="E32" s="11" t="str">
        <f>IFERROR(VLOOKUP(B32,Planilha4!$A$200:$I$233,4,0)," ")</f>
        <v xml:space="preserve"> </v>
      </c>
      <c r="F32" s="11" t="str">
        <f>IFERROR(VLOOKUP(B32,Planilha4!$A$200:$I$233,5,0)," ")</f>
        <v xml:space="preserve"> </v>
      </c>
      <c r="G32" s="11" t="str">
        <f>IFERROR(VLOOKUP(B32,Planilha4!$A$200:$I$233,6,0)," ")</f>
        <v xml:space="preserve"> </v>
      </c>
      <c r="H32" s="11" t="str">
        <f>IFERROR(VLOOKUP(B32,Planilha4!$A$200:$I$233,7,0)," ")</f>
        <v xml:space="preserve"> </v>
      </c>
      <c r="I32" s="11" t="str">
        <f>IFERROR(VLOOKUP(B32,Planilha4!$A$200:$I$233,8,0)," ")</f>
        <v xml:space="preserve"> </v>
      </c>
      <c r="J32" s="11" t="str">
        <f>IFERROR(VLOOKUP(B32,Planilha4!$A$200:$I$233,9,0)," ")</f>
        <v xml:space="preserve"> </v>
      </c>
      <c r="L32" s="15" t="s">
        <v>27</v>
      </c>
      <c r="M32" s="29">
        <v>600</v>
      </c>
      <c r="N32" s="16" t="s">
        <v>1</v>
      </c>
      <c r="AJ32" t="str">
        <f t="shared" si="0"/>
        <v/>
      </c>
    </row>
    <row r="33" spans="2:36" ht="15.75" customHeight="1" thickBot="1" x14ac:dyDescent="0.3">
      <c r="B33" s="25"/>
      <c r="C33" s="10" t="str">
        <f>IFERROR(VLOOKUP(B33,Planilha4!$A$200:$I$233,2,0)," ")</f>
        <v xml:space="preserve"> </v>
      </c>
      <c r="D33" s="10" t="str">
        <f>IFERROR(VLOOKUP(B33,Planilha4!$A$200:$I$233,3,0)," ")</f>
        <v xml:space="preserve"> </v>
      </c>
      <c r="E33" s="11" t="str">
        <f>IFERROR(VLOOKUP(B33,Planilha4!$A$200:$I$233,4,0)," ")</f>
        <v xml:space="preserve"> </v>
      </c>
      <c r="F33" s="11" t="str">
        <f>IFERROR(VLOOKUP(B33,Planilha4!$A$200:$I$233,5,0)," ")</f>
        <v xml:space="preserve"> </v>
      </c>
      <c r="G33" s="11" t="str">
        <f>IFERROR(VLOOKUP(B33,Planilha4!$A$200:$I$233,6,0)," ")</f>
        <v xml:space="preserve"> </v>
      </c>
      <c r="H33" s="11" t="str">
        <f>IFERROR(VLOOKUP(B33,Planilha4!$A$200:$I$233,7,0)," ")</f>
        <v xml:space="preserve"> </v>
      </c>
      <c r="I33" s="11" t="str">
        <f>IFERROR(VLOOKUP(B33,Planilha4!$A$200:$I$233,8,0)," ")</f>
        <v xml:space="preserve"> </v>
      </c>
      <c r="J33" s="11" t="str">
        <f>IFERROR(VLOOKUP(B33,Planilha4!$A$200:$I$233,9,0)," ")</f>
        <v xml:space="preserve"> </v>
      </c>
      <c r="L33" s="15" t="s">
        <v>28</v>
      </c>
      <c r="M33" s="29">
        <v>850</v>
      </c>
      <c r="N33" s="16" t="s">
        <v>1</v>
      </c>
      <c r="AJ33" t="str">
        <f>LEFT(B33,14)</f>
        <v/>
      </c>
    </row>
    <row r="34" spans="2:36" ht="15.75" customHeight="1" x14ac:dyDescent="0.25">
      <c r="B34" s="25"/>
      <c r="C34" s="10" t="str">
        <f>IFERROR(VLOOKUP(B34,Planilha4!$A$200:$I$233,2,0)," ")</f>
        <v xml:space="preserve"> </v>
      </c>
      <c r="D34" s="10" t="str">
        <f>IFERROR(VLOOKUP(B34,Planilha4!$A$200:$I$233,3,0)," ")</f>
        <v xml:space="preserve"> </v>
      </c>
      <c r="E34" s="11" t="str">
        <f>IFERROR(VLOOKUP(B34,Planilha4!$A$200:$I$233,4,0)," ")</f>
        <v xml:space="preserve"> </v>
      </c>
      <c r="F34" s="11" t="str">
        <f>IFERROR(VLOOKUP(B34,Planilha4!$A$200:$I$233,5,0)," ")</f>
        <v xml:space="preserve"> </v>
      </c>
      <c r="G34" s="11" t="str">
        <f>IFERROR(VLOOKUP(B34,Planilha4!$A$200:$I$233,6,0)," ")</f>
        <v xml:space="preserve"> </v>
      </c>
      <c r="H34" s="11" t="str">
        <f>IFERROR(VLOOKUP(B34,Planilha4!$A$200:$I$233,7,0)," ")</f>
        <v xml:space="preserve"> </v>
      </c>
      <c r="I34" s="11" t="str">
        <f>IFERROR(VLOOKUP(B34,Planilha4!$A$200:$I$233,8,0)," ")</f>
        <v xml:space="preserve"> </v>
      </c>
      <c r="J34" s="11" t="str">
        <f>IFERROR(VLOOKUP(B34,Planilha4!$A$200:$I$233,9,0)," ")</f>
        <v xml:space="preserve"> </v>
      </c>
      <c r="AJ34" t="str">
        <f t="shared" si="0"/>
        <v/>
      </c>
    </row>
    <row r="35" spans="2:36" ht="15.75" customHeight="1" x14ac:dyDescent="0.25">
      <c r="B35" s="25"/>
      <c r="C35" s="10" t="str">
        <f>IFERROR(VLOOKUP(B35,Planilha4!$A$200:$I$233,2,0)," ")</f>
        <v xml:space="preserve"> </v>
      </c>
      <c r="D35" s="10" t="str">
        <f>IFERROR(VLOOKUP(B35,Planilha4!$A$200:$I$233,3,0)," ")</f>
        <v xml:space="preserve"> </v>
      </c>
      <c r="E35" s="11" t="str">
        <f>IFERROR(VLOOKUP(B35,Planilha4!$A$200:$I$233,4,0)," ")</f>
        <v xml:space="preserve"> </v>
      </c>
      <c r="F35" s="11" t="str">
        <f>IFERROR(VLOOKUP(B35,Planilha4!$A$200:$I$233,5,0)," ")</f>
        <v xml:space="preserve"> </v>
      </c>
      <c r="G35" s="11" t="str">
        <f>IFERROR(VLOOKUP(B35,Planilha4!$A$200:$I$233,6,0)," ")</f>
        <v xml:space="preserve"> </v>
      </c>
      <c r="H35" s="11" t="str">
        <f>IFERROR(VLOOKUP(B35,Planilha4!$A$200:$I$233,7,0)," ")</f>
        <v xml:space="preserve"> </v>
      </c>
      <c r="I35" s="11" t="str">
        <f>IFERROR(VLOOKUP(B35,Planilha4!$A$200:$I$233,8,0)," ")</f>
        <v xml:space="preserve"> </v>
      </c>
      <c r="J35" s="11" t="str">
        <f>IFERROR(VLOOKUP(B35,Planilha4!$A$200:$I$233,9,0)," ")</f>
        <v xml:space="preserve"> </v>
      </c>
      <c r="AJ35" t="str">
        <f t="shared" si="0"/>
        <v/>
      </c>
    </row>
    <row r="36" spans="2:36" ht="15.75" customHeight="1" x14ac:dyDescent="0.25">
      <c r="B36" s="25"/>
      <c r="C36" s="10" t="str">
        <f>IFERROR(VLOOKUP(B36,Planilha4!$A$200:$I$233,2,0)," ")</f>
        <v xml:space="preserve"> </v>
      </c>
      <c r="D36" s="10" t="str">
        <f>IFERROR(VLOOKUP(B36,Planilha4!$A$200:$I$233,3,0)," ")</f>
        <v xml:space="preserve"> </v>
      </c>
      <c r="E36" s="11" t="str">
        <f>IFERROR(VLOOKUP(B36,Planilha4!$A$200:$I$233,4,0)," ")</f>
        <v xml:space="preserve"> </v>
      </c>
      <c r="F36" s="11" t="str">
        <f>IFERROR(VLOOKUP(B36,Planilha4!$A$200:$I$233,5,0)," ")</f>
        <v xml:space="preserve"> </v>
      </c>
      <c r="G36" s="11" t="str">
        <f>IFERROR(VLOOKUP(B36,Planilha4!$A$200:$I$233,6,0)," ")</f>
        <v xml:space="preserve"> </v>
      </c>
      <c r="H36" s="11" t="str">
        <f>IFERROR(VLOOKUP(B36,Planilha4!$A$200:$I$233,7,0)," ")</f>
        <v xml:space="preserve"> </v>
      </c>
      <c r="I36" s="11" t="str">
        <f>IFERROR(VLOOKUP(B36,Planilha4!$A$200:$I$233,8,0)," ")</f>
        <v xml:space="preserve"> </v>
      </c>
      <c r="J36" s="11" t="str">
        <f>IFERROR(VLOOKUP(B36,Planilha4!$A$200:$I$233,9,0)," ")</f>
        <v xml:space="preserve"> </v>
      </c>
      <c r="AJ36" t="str">
        <f t="shared" si="0"/>
        <v/>
      </c>
    </row>
    <row r="37" spans="2:36" ht="15.75" customHeight="1" x14ac:dyDescent="0.25">
      <c r="B37" s="25"/>
      <c r="C37" s="10" t="str">
        <f>IFERROR(VLOOKUP(B37,Planilha4!$A$200:$I$233,2,0)," ")</f>
        <v xml:space="preserve"> </v>
      </c>
      <c r="D37" s="10" t="str">
        <f>IFERROR(VLOOKUP(B37,Planilha4!$A$200:$I$233,3,0)," ")</f>
        <v xml:space="preserve"> </v>
      </c>
      <c r="E37" s="11" t="str">
        <f>IFERROR(VLOOKUP(B37,Planilha4!$A$200:$I$233,4,0)," ")</f>
        <v xml:space="preserve"> </v>
      </c>
      <c r="F37" s="11" t="str">
        <f>IFERROR(VLOOKUP(B37,Planilha4!$A$200:$I$233,5,0)," ")</f>
        <v xml:space="preserve"> </v>
      </c>
      <c r="G37" s="11" t="str">
        <f>IFERROR(VLOOKUP(B37,Planilha4!$A$200:$I$233,6,0)," ")</f>
        <v xml:space="preserve"> </v>
      </c>
      <c r="H37" s="11" t="str">
        <f>IFERROR(VLOOKUP(B37,Planilha4!$A$200:$I$233,7,0)," ")</f>
        <v xml:space="preserve"> </v>
      </c>
      <c r="I37" s="11" t="str">
        <f>IFERROR(VLOOKUP(B37,Planilha4!$A$200:$I$233,8,0)," ")</f>
        <v xml:space="preserve"> </v>
      </c>
      <c r="J37" s="11" t="str">
        <f>IFERROR(VLOOKUP(B37,Planilha4!$A$200:$I$233,9,0)," ")</f>
        <v xml:space="preserve"> </v>
      </c>
      <c r="AJ37" t="str">
        <f t="shared" si="0"/>
        <v/>
      </c>
    </row>
    <row r="38" spans="2:36" ht="15.75" customHeight="1" x14ac:dyDescent="0.25">
      <c r="B38" s="25"/>
      <c r="C38" s="10" t="str">
        <f>IFERROR(VLOOKUP(B38,Planilha4!$A$200:$I$233,2,0)," ")</f>
        <v xml:space="preserve"> </v>
      </c>
      <c r="D38" s="10" t="str">
        <f>IFERROR(VLOOKUP(B38,Planilha4!$A$200:$I$233,3,0)," ")</f>
        <v xml:space="preserve"> </v>
      </c>
      <c r="E38" s="11" t="str">
        <f>IFERROR(VLOOKUP(B38,Planilha4!$A$200:$I$233,4,0)," ")</f>
        <v xml:space="preserve"> </v>
      </c>
      <c r="F38" s="11" t="str">
        <f>IFERROR(VLOOKUP(B38,Planilha4!$A$200:$I$233,5,0)," ")</f>
        <v xml:space="preserve"> </v>
      </c>
      <c r="G38" s="11" t="str">
        <f>IFERROR(VLOOKUP(B38,Planilha4!$A$200:$I$233,6,0)," ")</f>
        <v xml:space="preserve"> </v>
      </c>
      <c r="H38" s="11" t="str">
        <f>IFERROR(VLOOKUP(B38,Planilha4!$A$200:$I$233,7,0)," ")</f>
        <v xml:space="preserve"> </v>
      </c>
      <c r="I38" s="11" t="str">
        <f>IFERROR(VLOOKUP(B38,Planilha4!$A$200:$I$233,8,0)," ")</f>
        <v xml:space="preserve"> </v>
      </c>
      <c r="J38" s="11" t="str">
        <f>IFERROR(VLOOKUP(B38,Planilha4!$A$200:$I$233,9,0)," ")</f>
        <v xml:space="preserve"> </v>
      </c>
    </row>
    <row r="39" spans="2:36" ht="15.75" customHeight="1" x14ac:dyDescent="0.25">
      <c r="B39" s="25"/>
      <c r="C39" s="10" t="str">
        <f>IFERROR(VLOOKUP(B39,Planilha4!$A$200:$I$233,2,0)," ")</f>
        <v xml:space="preserve"> </v>
      </c>
      <c r="D39" s="10" t="str">
        <f>IFERROR(VLOOKUP(B39,Planilha4!$A$200:$I$233,3,0)," ")</f>
        <v xml:space="preserve"> </v>
      </c>
      <c r="E39" s="11" t="str">
        <f>IFERROR(VLOOKUP(B39,Planilha4!$A$200:$I$233,4,0)," ")</f>
        <v xml:space="preserve"> </v>
      </c>
      <c r="F39" s="11" t="str">
        <f>IFERROR(VLOOKUP(B39,Planilha4!$A$200:$I$233,5,0)," ")</f>
        <v xml:space="preserve"> </v>
      </c>
      <c r="G39" s="11" t="str">
        <f>IFERROR(VLOOKUP(B39,Planilha4!$A$200:$I$233,6,0)," ")</f>
        <v xml:space="preserve"> </v>
      </c>
      <c r="H39" s="11" t="str">
        <f>IFERROR(VLOOKUP(B39,Planilha4!$A$200:$I$233,7,0)," ")</f>
        <v xml:space="preserve"> </v>
      </c>
      <c r="I39" s="11" t="str">
        <f>IFERROR(VLOOKUP(B39,Planilha4!$A$200:$I$233,8,0)," ")</f>
        <v xml:space="preserve"> </v>
      </c>
      <c r="J39" s="11" t="str">
        <f>IFERROR(VLOOKUP(B39,Planilha4!$A$200:$I$233,9,0)," ")</f>
        <v xml:space="preserve"> </v>
      </c>
    </row>
    <row r="40" spans="2:36" ht="15.75" customHeight="1" x14ac:dyDescent="0.25">
      <c r="B40" s="25"/>
      <c r="C40" s="10" t="str">
        <f>IFERROR(VLOOKUP(B40,Planilha4!$A$200:$I$233,2,0)," ")</f>
        <v xml:space="preserve"> </v>
      </c>
      <c r="D40" s="10" t="str">
        <f>IFERROR(VLOOKUP(B40,Planilha4!$A$200:$I$233,3,0)," ")</f>
        <v xml:space="preserve"> </v>
      </c>
      <c r="E40" s="11" t="str">
        <f>IFERROR(VLOOKUP(B40,Planilha4!$A$200:$I$233,4,0)," ")</f>
        <v xml:space="preserve"> </v>
      </c>
      <c r="F40" s="11" t="str">
        <f>IFERROR(VLOOKUP(B40,Planilha4!$A$200:$I$233,5,0)," ")</f>
        <v xml:space="preserve"> </v>
      </c>
      <c r="G40" s="11" t="str">
        <f>IFERROR(VLOOKUP(B40,Planilha4!$A$200:$I$233,6,0)," ")</f>
        <v xml:space="preserve"> </v>
      </c>
      <c r="H40" s="11" t="str">
        <f>IFERROR(VLOOKUP(B40,Planilha4!$A$200:$I$233,7,0)," ")</f>
        <v xml:space="preserve"> </v>
      </c>
      <c r="I40" s="11" t="str">
        <f>IFERROR(VLOOKUP(B40,Planilha4!$A$200:$I$233,8,0)," ")</f>
        <v xml:space="preserve"> </v>
      </c>
      <c r="J40" s="11" t="str">
        <f>IFERROR(VLOOKUP(B40,Planilha4!$A$200:$I$233,9,0)," ")</f>
        <v xml:space="preserve"> </v>
      </c>
    </row>
    <row r="41" spans="2:36" ht="15.75" customHeight="1" x14ac:dyDescent="0.25">
      <c r="B41" s="25"/>
      <c r="C41" s="10" t="str">
        <f>IFERROR(VLOOKUP(B41,Planilha4!$A$200:$I$233,2,0)," ")</f>
        <v xml:space="preserve"> </v>
      </c>
      <c r="D41" s="10" t="str">
        <f>IFERROR(VLOOKUP(B41,Planilha4!$A$200:$I$233,3,0)," ")</f>
        <v xml:space="preserve"> </v>
      </c>
      <c r="E41" s="11" t="str">
        <f>IFERROR(VLOOKUP(B41,Planilha4!$A$200:$I$233,4,0)," ")</f>
        <v xml:space="preserve"> </v>
      </c>
      <c r="F41" s="11" t="str">
        <f>IFERROR(VLOOKUP(B41,Planilha4!$A$200:$I$233,5,0)," ")</f>
        <v xml:space="preserve"> </v>
      </c>
      <c r="G41" s="11" t="str">
        <f>IFERROR(VLOOKUP(B41,Planilha4!$A$200:$I$233,6,0)," ")</f>
        <v xml:space="preserve"> </v>
      </c>
      <c r="H41" s="11" t="str">
        <f>IFERROR(VLOOKUP(B41,Planilha4!$A$200:$I$233,7,0)," ")</f>
        <v xml:space="preserve"> </v>
      </c>
      <c r="I41" s="11" t="str">
        <f>IFERROR(VLOOKUP(B41,Planilha4!$A$200:$I$233,8,0)," ")</f>
        <v xml:space="preserve"> </v>
      </c>
      <c r="J41" s="11" t="str">
        <f>IFERROR(VLOOKUP(B41,Planilha4!$A$200:$I$233,9,0)," ")</f>
        <v xml:space="preserve"> </v>
      </c>
    </row>
    <row r="42" spans="2:36" ht="15.75" customHeight="1" x14ac:dyDescent="0.25">
      <c r="B42" s="25"/>
      <c r="C42" s="10" t="str">
        <f>IFERROR(VLOOKUP(B42,Planilha4!$A$200:$I$233,2,0)," ")</f>
        <v xml:space="preserve"> </v>
      </c>
      <c r="D42" s="10" t="str">
        <f>IFERROR(VLOOKUP(B42,Planilha4!$A$200:$I$233,3,0)," ")</f>
        <v xml:space="preserve"> </v>
      </c>
      <c r="E42" s="11" t="str">
        <f>IFERROR(VLOOKUP(B42,Planilha4!$A$200:$I$233,4,0)," ")</f>
        <v xml:space="preserve"> </v>
      </c>
      <c r="F42" s="11" t="str">
        <f>IFERROR(VLOOKUP(B42,Planilha4!$A$200:$I$233,5,0)," ")</f>
        <v xml:space="preserve"> </v>
      </c>
      <c r="G42" s="11" t="str">
        <f>IFERROR(VLOOKUP(B42,Planilha4!$A$200:$I$233,6,0)," ")</f>
        <v xml:space="preserve"> </v>
      </c>
      <c r="H42" s="11" t="str">
        <f>IFERROR(VLOOKUP(B42,Planilha4!$A$200:$I$233,7,0)," ")</f>
        <v xml:space="preserve"> </v>
      </c>
      <c r="I42" s="11" t="str">
        <f>IFERROR(VLOOKUP(B42,Planilha4!$A$200:$I$233,8,0)," ")</f>
        <v xml:space="preserve"> </v>
      </c>
      <c r="J42" s="11" t="str">
        <f>IFERROR(VLOOKUP(B42,Planilha4!$A$200:$I$233,9,0)," ")</f>
        <v xml:space="preserve"> </v>
      </c>
    </row>
    <row r="43" spans="2:36" x14ac:dyDescent="0.25">
      <c r="B43" s="33"/>
    </row>
    <row r="44" spans="2:36" x14ac:dyDescent="0.25">
      <c r="B44" s="33"/>
    </row>
  </sheetData>
  <sheetProtection algorithmName="SHA-512" hashValue="RJ23IqEoh9aiVTeE9xS2OlEMcg01Dtp0rbYYpz/wibAG7V+k4ib8cvi3oAGIvGX4DI6G8OPmwL+vzfUsrYaWOg==" saltValue="yreCtx/fgYeinCHrDLuG0Q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86DD-AC50-4B4E-858E-79A9BC8A050C}">
  <dimension ref="A200:I233"/>
  <sheetViews>
    <sheetView topLeftCell="A199" workbookViewId="0">
      <selection activeCell="A201" sqref="A201:A232"/>
    </sheetView>
  </sheetViews>
  <sheetFormatPr defaultRowHeight="15" x14ac:dyDescent="0.25"/>
  <cols>
    <col min="1" max="1" width="17.28515625" customWidth="1"/>
    <col min="2" max="2" width="18.85546875" customWidth="1"/>
    <col min="4" max="4" width="10.7109375" style="28" bestFit="1" customWidth="1"/>
    <col min="5" max="5" width="11.7109375" style="28" bestFit="1" customWidth="1"/>
    <col min="6" max="6" width="12.7109375" style="28" bestFit="1" customWidth="1"/>
    <col min="7" max="8" width="11.7109375" style="28" bestFit="1" customWidth="1"/>
    <col min="9" max="9" width="12.7109375" style="28" bestFit="1" customWidth="1"/>
  </cols>
  <sheetData>
    <row r="200" spans="1:9" x14ac:dyDescent="0.25">
      <c r="A200" t="s">
        <v>1</v>
      </c>
      <c r="B200" t="s">
        <v>32</v>
      </c>
      <c r="C200" t="s">
        <v>2</v>
      </c>
      <c r="D200" s="28" t="s">
        <v>13</v>
      </c>
      <c r="E200" s="28" t="s">
        <v>33</v>
      </c>
      <c r="F200" s="28" t="s">
        <v>14</v>
      </c>
      <c r="G200" s="28" t="s">
        <v>34</v>
      </c>
      <c r="H200" s="28" t="s">
        <v>35</v>
      </c>
      <c r="I200" s="28" t="s">
        <v>11</v>
      </c>
    </row>
    <row r="201" spans="1:9" x14ac:dyDescent="0.25">
      <c r="A201" t="s">
        <v>41</v>
      </c>
      <c r="B201" t="s">
        <v>73</v>
      </c>
      <c r="C201" t="s">
        <v>36</v>
      </c>
      <c r="D201" s="28">
        <v>400</v>
      </c>
      <c r="E201" s="28">
        <v>1200</v>
      </c>
      <c r="F201" s="28">
        <v>13736</v>
      </c>
      <c r="G201" s="28">
        <v>550</v>
      </c>
      <c r="H201" s="28">
        <v>1480</v>
      </c>
      <c r="I201" s="28">
        <v>17366</v>
      </c>
    </row>
    <row r="202" spans="1:9" x14ac:dyDescent="0.25">
      <c r="A202" t="s">
        <v>42</v>
      </c>
      <c r="B202" t="s">
        <v>74</v>
      </c>
      <c r="C202" t="s">
        <v>38</v>
      </c>
      <c r="D202" s="28">
        <v>150</v>
      </c>
      <c r="E202" s="28">
        <v>450</v>
      </c>
      <c r="F202" s="28">
        <v>5151</v>
      </c>
      <c r="G202" s="28">
        <v>550</v>
      </c>
      <c r="H202" s="28">
        <v>555</v>
      </c>
      <c r="I202" s="28">
        <v>6856</v>
      </c>
    </row>
    <row r="203" spans="1:9" x14ac:dyDescent="0.25">
      <c r="A203" t="s">
        <v>43</v>
      </c>
      <c r="B203" t="s">
        <v>75</v>
      </c>
      <c r="C203" t="s">
        <v>36</v>
      </c>
      <c r="D203" s="28">
        <v>500</v>
      </c>
      <c r="E203" s="28">
        <v>1500</v>
      </c>
      <c r="F203" s="28">
        <v>17170</v>
      </c>
      <c r="G203" s="28">
        <v>550</v>
      </c>
      <c r="H203" s="28">
        <v>1850</v>
      </c>
      <c r="I203" s="28">
        <v>21570</v>
      </c>
    </row>
    <row r="204" spans="1:9" x14ac:dyDescent="0.25">
      <c r="A204" t="s">
        <v>44</v>
      </c>
      <c r="B204" t="s">
        <v>76</v>
      </c>
      <c r="C204" t="s">
        <v>38</v>
      </c>
      <c r="D204" s="28">
        <v>150</v>
      </c>
      <c r="E204" s="28">
        <v>450</v>
      </c>
      <c r="F204" s="28">
        <v>5151</v>
      </c>
      <c r="G204" s="28">
        <v>550</v>
      </c>
      <c r="H204" s="28">
        <v>555</v>
      </c>
      <c r="I204" s="28">
        <v>6856</v>
      </c>
    </row>
    <row r="205" spans="1:9" x14ac:dyDescent="0.25">
      <c r="A205" t="s">
        <v>45</v>
      </c>
      <c r="B205" t="s">
        <v>77</v>
      </c>
      <c r="C205" t="s">
        <v>38</v>
      </c>
      <c r="D205" s="28">
        <v>100</v>
      </c>
      <c r="E205" s="28">
        <v>300</v>
      </c>
      <c r="F205" s="28">
        <v>3434</v>
      </c>
      <c r="G205" s="28">
        <v>550</v>
      </c>
      <c r="H205" s="28">
        <v>370</v>
      </c>
      <c r="I205" s="28">
        <v>4754</v>
      </c>
    </row>
    <row r="206" spans="1:9" x14ac:dyDescent="0.25">
      <c r="A206" t="s">
        <v>46</v>
      </c>
      <c r="B206" t="s">
        <v>78</v>
      </c>
      <c r="C206" t="s">
        <v>37</v>
      </c>
      <c r="D206" s="28">
        <v>700</v>
      </c>
      <c r="E206" s="28">
        <v>2100</v>
      </c>
      <c r="F206" s="28">
        <v>24038</v>
      </c>
      <c r="G206" s="28">
        <v>550</v>
      </c>
      <c r="H206" s="28">
        <v>2590</v>
      </c>
      <c r="I206" s="28">
        <v>29978</v>
      </c>
    </row>
    <row r="207" spans="1:9" x14ac:dyDescent="0.25">
      <c r="A207" t="s">
        <v>47</v>
      </c>
      <c r="B207" t="s">
        <v>79</v>
      </c>
      <c r="C207" t="s">
        <v>37</v>
      </c>
      <c r="D207" s="28">
        <v>50</v>
      </c>
      <c r="E207" s="28">
        <v>150</v>
      </c>
      <c r="F207" s="28">
        <v>1717</v>
      </c>
      <c r="G207" s="28">
        <v>550</v>
      </c>
      <c r="H207" s="28">
        <v>185</v>
      </c>
      <c r="I207" s="28">
        <v>2652</v>
      </c>
    </row>
    <row r="208" spans="1:9" x14ac:dyDescent="0.25">
      <c r="A208" t="s">
        <v>48</v>
      </c>
      <c r="B208" t="s">
        <v>80</v>
      </c>
      <c r="C208" t="s">
        <v>37</v>
      </c>
      <c r="D208" s="28">
        <v>50</v>
      </c>
      <c r="E208" s="28">
        <v>150</v>
      </c>
      <c r="F208" s="28">
        <v>1717</v>
      </c>
      <c r="G208" s="28">
        <v>550</v>
      </c>
      <c r="H208" s="28">
        <v>185</v>
      </c>
      <c r="I208" s="28">
        <v>2652</v>
      </c>
    </row>
    <row r="209" spans="1:9" x14ac:dyDescent="0.25">
      <c r="A209" t="s">
        <v>49</v>
      </c>
      <c r="B209" t="s">
        <v>81</v>
      </c>
      <c r="C209" t="s">
        <v>38</v>
      </c>
      <c r="D209" s="28">
        <v>50</v>
      </c>
      <c r="E209" s="28">
        <v>150</v>
      </c>
      <c r="F209" s="28">
        <v>1717</v>
      </c>
      <c r="G209" s="28">
        <v>550</v>
      </c>
      <c r="H209" s="28">
        <v>185</v>
      </c>
      <c r="I209" s="28">
        <v>2652</v>
      </c>
    </row>
    <row r="210" spans="1:9" x14ac:dyDescent="0.25">
      <c r="A210" t="s">
        <v>50</v>
      </c>
      <c r="B210" t="s">
        <v>82</v>
      </c>
      <c r="C210" t="s">
        <v>38</v>
      </c>
      <c r="D210" s="28">
        <v>50</v>
      </c>
      <c r="E210" s="28">
        <v>150</v>
      </c>
      <c r="F210" s="28">
        <v>1717</v>
      </c>
      <c r="G210" s="28">
        <v>550</v>
      </c>
      <c r="H210" s="28">
        <v>185</v>
      </c>
      <c r="I210" s="28">
        <v>2652</v>
      </c>
    </row>
    <row r="211" spans="1:9" x14ac:dyDescent="0.25">
      <c r="A211" t="s">
        <v>51</v>
      </c>
      <c r="B211" t="s">
        <v>83</v>
      </c>
      <c r="C211" t="s">
        <v>37</v>
      </c>
      <c r="D211" s="28">
        <v>100</v>
      </c>
      <c r="E211" s="28">
        <v>300</v>
      </c>
      <c r="F211" s="28">
        <v>3434</v>
      </c>
      <c r="G211" s="28">
        <v>550</v>
      </c>
      <c r="H211" s="28">
        <v>370</v>
      </c>
      <c r="I211" s="28">
        <v>4754</v>
      </c>
    </row>
    <row r="212" spans="1:9" x14ac:dyDescent="0.25">
      <c r="A212" t="s">
        <v>52</v>
      </c>
      <c r="B212" t="s">
        <v>84</v>
      </c>
      <c r="C212" t="s">
        <v>37</v>
      </c>
      <c r="D212" s="28">
        <v>50</v>
      </c>
      <c r="E212" s="28">
        <v>150</v>
      </c>
      <c r="F212" s="28">
        <v>1717</v>
      </c>
      <c r="G212" s="28">
        <v>550</v>
      </c>
      <c r="H212" s="28">
        <v>185</v>
      </c>
      <c r="I212" s="28">
        <v>2652</v>
      </c>
    </row>
    <row r="213" spans="1:9" x14ac:dyDescent="0.25">
      <c r="A213" t="s">
        <v>53</v>
      </c>
      <c r="B213" t="s">
        <v>85</v>
      </c>
      <c r="C213" t="s">
        <v>37</v>
      </c>
      <c r="D213" s="28">
        <v>100</v>
      </c>
      <c r="E213" s="28">
        <v>300</v>
      </c>
      <c r="F213" s="28">
        <v>3434</v>
      </c>
      <c r="G213" s="28">
        <v>550</v>
      </c>
      <c r="H213" s="28">
        <v>370</v>
      </c>
      <c r="I213" s="28">
        <v>4754</v>
      </c>
    </row>
    <row r="214" spans="1:9" x14ac:dyDescent="0.25">
      <c r="A214" t="s">
        <v>54</v>
      </c>
      <c r="B214" t="s">
        <v>86</v>
      </c>
      <c r="C214" t="s">
        <v>37</v>
      </c>
      <c r="D214" s="28">
        <v>100</v>
      </c>
      <c r="E214" s="28">
        <v>300</v>
      </c>
      <c r="F214" s="28">
        <v>3434</v>
      </c>
      <c r="G214" s="28">
        <v>550</v>
      </c>
      <c r="H214" s="28">
        <v>370</v>
      </c>
      <c r="I214" s="28">
        <v>4754</v>
      </c>
    </row>
    <row r="215" spans="1:9" x14ac:dyDescent="0.25">
      <c r="A215" t="s">
        <v>55</v>
      </c>
      <c r="B215" t="s">
        <v>87</v>
      </c>
      <c r="C215" t="s">
        <v>37</v>
      </c>
      <c r="D215" s="28">
        <v>150</v>
      </c>
      <c r="E215" s="28">
        <v>450</v>
      </c>
      <c r="F215" s="28">
        <v>5151</v>
      </c>
      <c r="G215" s="28">
        <v>550</v>
      </c>
      <c r="H215" s="28">
        <v>555</v>
      </c>
      <c r="I215" s="28">
        <v>6856</v>
      </c>
    </row>
    <row r="216" spans="1:9" x14ac:dyDescent="0.25">
      <c r="A216" t="s">
        <v>56</v>
      </c>
      <c r="B216" t="s">
        <v>88</v>
      </c>
      <c r="C216" t="s">
        <v>37</v>
      </c>
      <c r="D216" s="28">
        <v>100</v>
      </c>
      <c r="E216" s="28">
        <v>300</v>
      </c>
      <c r="F216" s="28">
        <v>3434</v>
      </c>
      <c r="G216" s="28">
        <v>550</v>
      </c>
      <c r="H216" s="28">
        <v>370</v>
      </c>
      <c r="I216" s="28">
        <v>4754</v>
      </c>
    </row>
    <row r="217" spans="1:9" x14ac:dyDescent="0.25">
      <c r="A217" t="s">
        <v>57</v>
      </c>
      <c r="B217" t="s">
        <v>89</v>
      </c>
      <c r="C217" t="s">
        <v>36</v>
      </c>
      <c r="D217" s="28">
        <v>50</v>
      </c>
      <c r="E217" s="28">
        <v>150</v>
      </c>
      <c r="F217" s="28">
        <v>1717</v>
      </c>
      <c r="G217" s="28">
        <v>550</v>
      </c>
      <c r="H217" s="28">
        <v>185</v>
      </c>
      <c r="I217" s="28">
        <v>2652</v>
      </c>
    </row>
    <row r="218" spans="1:9" x14ac:dyDescent="0.25">
      <c r="A218" t="s">
        <v>58</v>
      </c>
      <c r="B218" t="s">
        <v>90</v>
      </c>
      <c r="C218" t="s">
        <v>36</v>
      </c>
      <c r="D218" s="28">
        <v>200</v>
      </c>
      <c r="E218" s="28">
        <v>600</v>
      </c>
      <c r="F218" s="28">
        <v>6868</v>
      </c>
      <c r="G218" s="28">
        <v>550</v>
      </c>
      <c r="H218" s="28">
        <v>740</v>
      </c>
      <c r="I218" s="28">
        <v>8958</v>
      </c>
    </row>
    <row r="219" spans="1:9" x14ac:dyDescent="0.25">
      <c r="A219" t="s">
        <v>59</v>
      </c>
      <c r="B219" t="s">
        <v>91</v>
      </c>
      <c r="C219" t="s">
        <v>36</v>
      </c>
      <c r="D219" s="28">
        <v>200</v>
      </c>
      <c r="E219" s="28">
        <v>600</v>
      </c>
      <c r="F219" s="28">
        <v>6868</v>
      </c>
      <c r="G219" s="28">
        <v>550</v>
      </c>
      <c r="H219" s="28">
        <v>740</v>
      </c>
      <c r="I219" s="28">
        <v>8958</v>
      </c>
    </row>
    <row r="220" spans="1:9" x14ac:dyDescent="0.25">
      <c r="A220" t="s">
        <v>60</v>
      </c>
      <c r="B220" t="s">
        <v>92</v>
      </c>
      <c r="C220" t="s">
        <v>36</v>
      </c>
      <c r="D220" s="28">
        <v>150</v>
      </c>
      <c r="E220" s="28">
        <v>450</v>
      </c>
      <c r="F220" s="28">
        <v>5151</v>
      </c>
      <c r="G220" s="28">
        <v>550</v>
      </c>
      <c r="H220" s="28">
        <v>555</v>
      </c>
      <c r="I220" s="28">
        <v>6856</v>
      </c>
    </row>
    <row r="221" spans="1:9" x14ac:dyDescent="0.25">
      <c r="A221" t="s">
        <v>61</v>
      </c>
      <c r="B221" t="s">
        <v>93</v>
      </c>
      <c r="C221" t="s">
        <v>36</v>
      </c>
      <c r="D221" s="28">
        <v>150</v>
      </c>
      <c r="E221" s="28">
        <v>450</v>
      </c>
      <c r="F221" s="28">
        <v>5151</v>
      </c>
      <c r="G221" s="28">
        <v>550</v>
      </c>
      <c r="H221" s="28">
        <v>555</v>
      </c>
      <c r="I221" s="28">
        <v>6856</v>
      </c>
    </row>
    <row r="222" spans="1:9" x14ac:dyDescent="0.25">
      <c r="A222" t="s">
        <v>62</v>
      </c>
      <c r="B222" t="s">
        <v>94</v>
      </c>
      <c r="C222" t="s">
        <v>37</v>
      </c>
      <c r="D222" s="28">
        <v>100</v>
      </c>
      <c r="E222" s="28">
        <v>300</v>
      </c>
      <c r="F222" s="28">
        <v>3434</v>
      </c>
      <c r="G222" s="28">
        <v>550</v>
      </c>
      <c r="H222" s="28">
        <v>370</v>
      </c>
      <c r="I222" s="28">
        <v>4754</v>
      </c>
    </row>
    <row r="223" spans="1:9" x14ac:dyDescent="0.25">
      <c r="A223" t="s">
        <v>63</v>
      </c>
      <c r="B223" t="s">
        <v>95</v>
      </c>
      <c r="C223" t="s">
        <v>37</v>
      </c>
      <c r="D223" s="28">
        <v>200</v>
      </c>
      <c r="E223" s="28">
        <v>600</v>
      </c>
      <c r="F223" s="28">
        <v>6868</v>
      </c>
      <c r="G223" s="28">
        <v>550</v>
      </c>
      <c r="H223" s="28">
        <v>740</v>
      </c>
      <c r="I223" s="28">
        <v>8958</v>
      </c>
    </row>
    <row r="224" spans="1:9" x14ac:dyDescent="0.25">
      <c r="A224" t="s">
        <v>64</v>
      </c>
      <c r="B224" t="s">
        <v>96</v>
      </c>
      <c r="C224" t="s">
        <v>37</v>
      </c>
      <c r="D224" s="28">
        <v>100</v>
      </c>
      <c r="E224" s="28">
        <v>300</v>
      </c>
      <c r="F224" s="28">
        <v>3434</v>
      </c>
      <c r="G224" s="28">
        <v>550</v>
      </c>
      <c r="H224" s="28">
        <v>370</v>
      </c>
      <c r="I224" s="28">
        <v>4754</v>
      </c>
    </row>
    <row r="225" spans="1:9" x14ac:dyDescent="0.25">
      <c r="A225" t="s">
        <v>65</v>
      </c>
      <c r="B225" t="s">
        <v>97</v>
      </c>
      <c r="C225" t="s">
        <v>37</v>
      </c>
      <c r="D225" s="28">
        <v>100</v>
      </c>
      <c r="E225" s="28">
        <v>300</v>
      </c>
      <c r="F225" s="28">
        <v>3434</v>
      </c>
      <c r="G225" s="28">
        <v>550</v>
      </c>
      <c r="H225" s="28">
        <v>370</v>
      </c>
      <c r="I225" s="28">
        <v>4754</v>
      </c>
    </row>
    <row r="226" spans="1:9" x14ac:dyDescent="0.25">
      <c r="A226" t="s">
        <v>66</v>
      </c>
      <c r="B226" t="s">
        <v>98</v>
      </c>
      <c r="C226" t="s">
        <v>37</v>
      </c>
      <c r="D226" s="28">
        <v>100</v>
      </c>
      <c r="E226" s="28">
        <v>300</v>
      </c>
      <c r="F226" s="28">
        <v>3434</v>
      </c>
      <c r="G226" s="28">
        <v>550</v>
      </c>
      <c r="H226" s="28">
        <v>370</v>
      </c>
      <c r="I226" s="28">
        <v>4754</v>
      </c>
    </row>
    <row r="227" spans="1:9" x14ac:dyDescent="0.25">
      <c r="A227" t="s">
        <v>67</v>
      </c>
      <c r="B227" t="s">
        <v>99</v>
      </c>
      <c r="C227" t="s">
        <v>37</v>
      </c>
      <c r="D227" s="28">
        <v>100</v>
      </c>
      <c r="E227" s="28">
        <v>300</v>
      </c>
      <c r="F227" s="28">
        <v>3434</v>
      </c>
      <c r="G227" s="28">
        <v>550</v>
      </c>
      <c r="H227" s="28">
        <v>370</v>
      </c>
      <c r="I227" s="28">
        <v>4754</v>
      </c>
    </row>
    <row r="228" spans="1:9" x14ac:dyDescent="0.25">
      <c r="A228" t="s">
        <v>68</v>
      </c>
      <c r="B228" t="s">
        <v>100</v>
      </c>
      <c r="C228" t="s">
        <v>36</v>
      </c>
      <c r="D228" s="28">
        <v>50</v>
      </c>
      <c r="E228" s="28">
        <v>150</v>
      </c>
      <c r="F228" s="28">
        <v>1717</v>
      </c>
      <c r="G228" s="28">
        <v>550</v>
      </c>
      <c r="H228" s="28">
        <v>185</v>
      </c>
      <c r="I228" s="28">
        <v>2652</v>
      </c>
    </row>
    <row r="229" spans="1:9" x14ac:dyDescent="0.25">
      <c r="A229" t="s">
        <v>69</v>
      </c>
      <c r="B229" t="s">
        <v>101</v>
      </c>
      <c r="C229" t="s">
        <v>36</v>
      </c>
      <c r="D229" s="28">
        <v>200</v>
      </c>
      <c r="E229" s="28">
        <v>600</v>
      </c>
      <c r="F229" s="28">
        <v>6868</v>
      </c>
      <c r="G229" s="28">
        <v>550</v>
      </c>
      <c r="H229" s="28">
        <v>740</v>
      </c>
      <c r="I229" s="28">
        <v>8958</v>
      </c>
    </row>
    <row r="230" spans="1:9" x14ac:dyDescent="0.25">
      <c r="A230" t="s">
        <v>70</v>
      </c>
      <c r="B230" t="s">
        <v>102</v>
      </c>
      <c r="C230" t="s">
        <v>36</v>
      </c>
      <c r="D230" s="28">
        <v>200</v>
      </c>
      <c r="E230" s="28">
        <v>600</v>
      </c>
      <c r="F230" s="28">
        <v>6868</v>
      </c>
      <c r="G230" s="28">
        <v>550</v>
      </c>
      <c r="H230" s="28">
        <v>740</v>
      </c>
      <c r="I230" s="28">
        <v>8958</v>
      </c>
    </row>
    <row r="231" spans="1:9" x14ac:dyDescent="0.25">
      <c r="A231" t="s">
        <v>71</v>
      </c>
      <c r="B231" t="s">
        <v>103</v>
      </c>
      <c r="C231" t="s">
        <v>37</v>
      </c>
      <c r="D231" s="28">
        <v>50</v>
      </c>
      <c r="E231" s="28">
        <v>150</v>
      </c>
      <c r="F231" s="28">
        <v>2575.5</v>
      </c>
      <c r="G231" s="28">
        <v>550</v>
      </c>
      <c r="H231" s="28">
        <v>185</v>
      </c>
      <c r="I231" s="28">
        <v>3510.5</v>
      </c>
    </row>
    <row r="232" spans="1:9" x14ac:dyDescent="0.25">
      <c r="A232" t="s">
        <v>72</v>
      </c>
      <c r="B232" t="s">
        <v>104</v>
      </c>
      <c r="C232" t="s">
        <v>37</v>
      </c>
      <c r="D232" s="28">
        <v>50</v>
      </c>
      <c r="E232" s="28">
        <v>150</v>
      </c>
      <c r="F232" s="28">
        <v>1717</v>
      </c>
      <c r="G232" s="28">
        <v>550</v>
      </c>
      <c r="H232" s="28">
        <v>185</v>
      </c>
      <c r="I232" s="28">
        <v>2652</v>
      </c>
    </row>
    <row r="233" spans="1:9" x14ac:dyDescent="0.25">
      <c r="A233" t="s">
        <v>39</v>
      </c>
      <c r="D233" s="28">
        <v>4800</v>
      </c>
      <c r="E233" s="28">
        <v>14400</v>
      </c>
      <c r="F233" s="28">
        <v>164832</v>
      </c>
      <c r="G233" s="28">
        <v>17600</v>
      </c>
      <c r="H233" s="28">
        <v>17760</v>
      </c>
      <c r="I233" s="28">
        <v>220250.5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33"/>
  <sheetViews>
    <sheetView topLeftCell="A197" workbookViewId="0">
      <selection activeCell="A212" sqref="A212:A222"/>
    </sheetView>
  </sheetViews>
  <sheetFormatPr defaultRowHeight="15" x14ac:dyDescent="0.25"/>
  <cols>
    <col min="1" max="1" width="17.42578125" customWidth="1"/>
    <col min="2" max="2" width="18.7109375" customWidth="1"/>
    <col min="3" max="3" width="11.28515625" customWidth="1"/>
    <col min="4" max="5" width="15" style="28" customWidth="1"/>
    <col min="6" max="6" width="12.7109375" style="28" bestFit="1" customWidth="1"/>
    <col min="7" max="7" width="12.85546875" style="28" bestFit="1" customWidth="1"/>
    <col min="8" max="8" width="11.7109375" style="28" bestFit="1" customWidth="1"/>
    <col min="9" max="9" width="12.7109375" style="28" bestFit="1" customWidth="1"/>
  </cols>
  <sheetData>
    <row r="200" spans="1:9" x14ac:dyDescent="0.25">
      <c r="A200" t="s">
        <v>1</v>
      </c>
      <c r="B200" t="s">
        <v>32</v>
      </c>
      <c r="C200" t="s">
        <v>2</v>
      </c>
      <c r="D200" s="28" t="s">
        <v>13</v>
      </c>
      <c r="E200" s="28" t="s">
        <v>33</v>
      </c>
      <c r="F200" s="28" t="s">
        <v>14</v>
      </c>
      <c r="G200" s="28" t="s">
        <v>34</v>
      </c>
      <c r="H200" s="28" t="s">
        <v>35</v>
      </c>
      <c r="I200" s="28" t="s">
        <v>11</v>
      </c>
    </row>
    <row r="201" spans="1:9" x14ac:dyDescent="0.25">
      <c r="A201" t="s">
        <v>41</v>
      </c>
      <c r="B201" t="s">
        <v>73</v>
      </c>
      <c r="C201" t="s">
        <v>36</v>
      </c>
      <c r="D201" s="28">
        <v>400</v>
      </c>
      <c r="E201" s="28">
        <v>1200</v>
      </c>
      <c r="F201" s="28">
        <v>13736</v>
      </c>
      <c r="G201" s="28">
        <v>600</v>
      </c>
      <c r="H201" s="28">
        <v>1480</v>
      </c>
      <c r="I201" s="28">
        <v>17416</v>
      </c>
    </row>
    <row r="202" spans="1:9" x14ac:dyDescent="0.25">
      <c r="A202" t="s">
        <v>42</v>
      </c>
      <c r="B202" t="s">
        <v>74</v>
      </c>
      <c r="C202" t="s">
        <v>38</v>
      </c>
      <c r="D202" s="28">
        <v>150</v>
      </c>
      <c r="E202" s="28">
        <v>450</v>
      </c>
      <c r="F202" s="28">
        <v>5151</v>
      </c>
      <c r="G202" s="28">
        <v>600</v>
      </c>
      <c r="H202" s="28">
        <v>555</v>
      </c>
      <c r="I202" s="28">
        <v>6906</v>
      </c>
    </row>
    <row r="203" spans="1:9" x14ac:dyDescent="0.25">
      <c r="A203" t="s">
        <v>43</v>
      </c>
      <c r="B203" t="s">
        <v>75</v>
      </c>
      <c r="C203" t="s">
        <v>36</v>
      </c>
      <c r="D203" s="28">
        <v>500</v>
      </c>
      <c r="E203" s="28">
        <v>1500</v>
      </c>
      <c r="F203" s="28">
        <v>17170</v>
      </c>
      <c r="G203" s="28">
        <v>600</v>
      </c>
      <c r="H203" s="28">
        <v>1850</v>
      </c>
      <c r="I203" s="28">
        <v>21620</v>
      </c>
    </row>
    <row r="204" spans="1:9" x14ac:dyDescent="0.25">
      <c r="A204" t="s">
        <v>44</v>
      </c>
      <c r="B204" t="s">
        <v>76</v>
      </c>
      <c r="C204" t="s">
        <v>38</v>
      </c>
      <c r="D204" s="28">
        <v>150</v>
      </c>
      <c r="E204" s="28">
        <v>450</v>
      </c>
      <c r="F204" s="28">
        <v>5151</v>
      </c>
      <c r="G204" s="28">
        <v>600</v>
      </c>
      <c r="H204" s="28">
        <v>555</v>
      </c>
      <c r="I204" s="28">
        <v>6906</v>
      </c>
    </row>
    <row r="205" spans="1:9" x14ac:dyDescent="0.25">
      <c r="A205" t="s">
        <v>45</v>
      </c>
      <c r="B205" t="s">
        <v>77</v>
      </c>
      <c r="C205" t="s">
        <v>38</v>
      </c>
      <c r="D205" s="28">
        <v>100</v>
      </c>
      <c r="E205" s="28">
        <v>300</v>
      </c>
      <c r="F205" s="28">
        <v>3434</v>
      </c>
      <c r="G205" s="28">
        <v>600</v>
      </c>
      <c r="H205" s="28">
        <v>370</v>
      </c>
      <c r="I205" s="28">
        <v>4804</v>
      </c>
    </row>
    <row r="206" spans="1:9" x14ac:dyDescent="0.25">
      <c r="A206" t="s">
        <v>46</v>
      </c>
      <c r="B206" t="s">
        <v>78</v>
      </c>
      <c r="C206" t="s">
        <v>37</v>
      </c>
      <c r="D206" s="28">
        <v>700</v>
      </c>
      <c r="E206" s="28">
        <v>2100</v>
      </c>
      <c r="F206" s="28">
        <v>24038</v>
      </c>
      <c r="G206" s="28">
        <v>600</v>
      </c>
      <c r="H206" s="28">
        <v>2590</v>
      </c>
      <c r="I206" s="28">
        <v>30028</v>
      </c>
    </row>
    <row r="207" spans="1:9" x14ac:dyDescent="0.25">
      <c r="A207" t="s">
        <v>47</v>
      </c>
      <c r="B207" t="s">
        <v>79</v>
      </c>
      <c r="C207" t="s">
        <v>37</v>
      </c>
      <c r="D207" s="28">
        <v>50</v>
      </c>
      <c r="E207" s="28">
        <v>150</v>
      </c>
      <c r="F207" s="28">
        <v>1717</v>
      </c>
      <c r="G207" s="28">
        <v>600</v>
      </c>
      <c r="H207" s="28">
        <v>185</v>
      </c>
      <c r="I207" s="28">
        <v>2702</v>
      </c>
    </row>
    <row r="208" spans="1:9" x14ac:dyDescent="0.25">
      <c r="A208" t="s">
        <v>48</v>
      </c>
      <c r="B208" t="s">
        <v>80</v>
      </c>
      <c r="C208" t="s">
        <v>37</v>
      </c>
      <c r="D208" s="28">
        <v>50</v>
      </c>
      <c r="E208" s="28">
        <v>150</v>
      </c>
      <c r="F208" s="28">
        <v>1717</v>
      </c>
      <c r="G208" s="28">
        <v>600</v>
      </c>
      <c r="H208" s="28">
        <v>185</v>
      </c>
      <c r="I208" s="28">
        <v>2702</v>
      </c>
    </row>
    <row r="209" spans="1:9" x14ac:dyDescent="0.25">
      <c r="A209" t="s">
        <v>49</v>
      </c>
      <c r="B209" t="s">
        <v>81</v>
      </c>
      <c r="C209" t="s">
        <v>38</v>
      </c>
      <c r="D209" s="28">
        <v>50</v>
      </c>
      <c r="E209" s="28">
        <v>150</v>
      </c>
      <c r="F209" s="28">
        <v>1717</v>
      </c>
      <c r="G209" s="28">
        <v>600</v>
      </c>
      <c r="H209" s="28">
        <v>185</v>
      </c>
      <c r="I209" s="28">
        <v>2702</v>
      </c>
    </row>
    <row r="210" spans="1:9" x14ac:dyDescent="0.25">
      <c r="A210" t="s">
        <v>50</v>
      </c>
      <c r="B210" t="s">
        <v>82</v>
      </c>
      <c r="C210" t="s">
        <v>38</v>
      </c>
      <c r="D210" s="28">
        <v>50</v>
      </c>
      <c r="E210" s="28">
        <v>150</v>
      </c>
      <c r="F210" s="28">
        <v>1717</v>
      </c>
      <c r="G210" s="28">
        <v>600</v>
      </c>
      <c r="H210" s="28">
        <v>185</v>
      </c>
      <c r="I210" s="28">
        <v>2702</v>
      </c>
    </row>
    <row r="211" spans="1:9" x14ac:dyDescent="0.25">
      <c r="A211" t="s">
        <v>51</v>
      </c>
      <c r="B211" t="s">
        <v>83</v>
      </c>
      <c r="C211" t="s">
        <v>37</v>
      </c>
      <c r="D211" s="28">
        <v>100</v>
      </c>
      <c r="E211" s="28">
        <v>300</v>
      </c>
      <c r="F211" s="28">
        <v>3434</v>
      </c>
      <c r="G211" s="28">
        <v>600</v>
      </c>
      <c r="H211" s="28">
        <v>370</v>
      </c>
      <c r="I211" s="28">
        <v>4804</v>
      </c>
    </row>
    <row r="212" spans="1:9" x14ac:dyDescent="0.25">
      <c r="A212" t="s">
        <v>52</v>
      </c>
      <c r="B212" t="s">
        <v>84</v>
      </c>
      <c r="C212" t="s">
        <v>37</v>
      </c>
      <c r="D212" s="28">
        <v>50</v>
      </c>
      <c r="E212" s="28">
        <v>150</v>
      </c>
      <c r="F212" s="28">
        <v>1717</v>
      </c>
      <c r="G212" s="28">
        <v>600</v>
      </c>
      <c r="H212" s="28">
        <v>185</v>
      </c>
      <c r="I212" s="28">
        <v>2702</v>
      </c>
    </row>
    <row r="213" spans="1:9" x14ac:dyDescent="0.25">
      <c r="A213" t="s">
        <v>53</v>
      </c>
      <c r="B213" t="s">
        <v>85</v>
      </c>
      <c r="C213" t="s">
        <v>37</v>
      </c>
      <c r="D213" s="28">
        <v>100</v>
      </c>
      <c r="E213" s="28">
        <v>300</v>
      </c>
      <c r="F213" s="28">
        <v>3434</v>
      </c>
      <c r="G213" s="28">
        <v>600</v>
      </c>
      <c r="H213" s="28">
        <v>370</v>
      </c>
      <c r="I213" s="28">
        <v>4804</v>
      </c>
    </row>
    <row r="214" spans="1:9" x14ac:dyDescent="0.25">
      <c r="A214" t="s">
        <v>54</v>
      </c>
      <c r="B214" t="s">
        <v>86</v>
      </c>
      <c r="C214" t="s">
        <v>37</v>
      </c>
      <c r="D214" s="28">
        <v>100</v>
      </c>
      <c r="E214" s="28">
        <v>300</v>
      </c>
      <c r="F214" s="28">
        <v>3434</v>
      </c>
      <c r="G214" s="28">
        <v>600</v>
      </c>
      <c r="H214" s="28">
        <v>370</v>
      </c>
      <c r="I214" s="28">
        <v>4804</v>
      </c>
    </row>
    <row r="215" spans="1:9" x14ac:dyDescent="0.25">
      <c r="A215" t="s">
        <v>55</v>
      </c>
      <c r="B215" t="s">
        <v>87</v>
      </c>
      <c r="C215" t="s">
        <v>37</v>
      </c>
      <c r="D215" s="28">
        <v>150</v>
      </c>
      <c r="E215" s="28">
        <v>450</v>
      </c>
      <c r="F215" s="28">
        <v>5151</v>
      </c>
      <c r="G215" s="28">
        <v>600</v>
      </c>
      <c r="H215" s="28">
        <v>555</v>
      </c>
      <c r="I215" s="28">
        <v>6906</v>
      </c>
    </row>
    <row r="216" spans="1:9" x14ac:dyDescent="0.25">
      <c r="A216" t="s">
        <v>56</v>
      </c>
      <c r="B216" t="s">
        <v>88</v>
      </c>
      <c r="C216" t="s">
        <v>37</v>
      </c>
      <c r="D216" s="28">
        <v>100</v>
      </c>
      <c r="E216" s="28">
        <v>300</v>
      </c>
      <c r="F216" s="28">
        <v>3434</v>
      </c>
      <c r="G216" s="28">
        <v>600</v>
      </c>
      <c r="H216" s="28">
        <v>370</v>
      </c>
      <c r="I216" s="28">
        <v>4804</v>
      </c>
    </row>
    <row r="217" spans="1:9" x14ac:dyDescent="0.25">
      <c r="A217" t="s">
        <v>57</v>
      </c>
      <c r="B217" t="s">
        <v>89</v>
      </c>
      <c r="C217" t="s">
        <v>36</v>
      </c>
      <c r="D217" s="28">
        <v>50</v>
      </c>
      <c r="E217" s="28">
        <v>150</v>
      </c>
      <c r="F217" s="28">
        <v>1717</v>
      </c>
      <c r="G217" s="28">
        <v>600</v>
      </c>
      <c r="H217" s="28">
        <v>185</v>
      </c>
      <c r="I217" s="28">
        <v>2702</v>
      </c>
    </row>
    <row r="218" spans="1:9" x14ac:dyDescent="0.25">
      <c r="A218" t="s">
        <v>58</v>
      </c>
      <c r="B218" t="s">
        <v>90</v>
      </c>
      <c r="C218" t="s">
        <v>36</v>
      </c>
      <c r="D218" s="28">
        <v>200</v>
      </c>
      <c r="E218" s="28">
        <v>600</v>
      </c>
      <c r="F218" s="28">
        <v>6868</v>
      </c>
      <c r="G218" s="28">
        <v>600</v>
      </c>
      <c r="H218" s="28">
        <v>740</v>
      </c>
      <c r="I218" s="28">
        <v>9008</v>
      </c>
    </row>
    <row r="219" spans="1:9" x14ac:dyDescent="0.25">
      <c r="A219" t="s">
        <v>59</v>
      </c>
      <c r="B219" t="s">
        <v>91</v>
      </c>
      <c r="C219" t="s">
        <v>36</v>
      </c>
      <c r="D219" s="28">
        <v>200</v>
      </c>
      <c r="E219" s="28">
        <v>600</v>
      </c>
      <c r="F219" s="28">
        <v>6868</v>
      </c>
      <c r="G219" s="28">
        <v>600</v>
      </c>
      <c r="H219" s="28">
        <v>740</v>
      </c>
      <c r="I219" s="28">
        <v>9008</v>
      </c>
    </row>
    <row r="220" spans="1:9" x14ac:dyDescent="0.25">
      <c r="A220" t="s">
        <v>60</v>
      </c>
      <c r="B220" t="s">
        <v>92</v>
      </c>
      <c r="C220" t="s">
        <v>36</v>
      </c>
      <c r="D220" s="28">
        <v>150</v>
      </c>
      <c r="E220" s="28">
        <v>450</v>
      </c>
      <c r="F220" s="28">
        <v>5151</v>
      </c>
      <c r="G220" s="28">
        <v>600</v>
      </c>
      <c r="H220" s="28">
        <v>555</v>
      </c>
      <c r="I220" s="28">
        <v>6906</v>
      </c>
    </row>
    <row r="221" spans="1:9" x14ac:dyDescent="0.25">
      <c r="A221" t="s">
        <v>61</v>
      </c>
      <c r="B221" t="s">
        <v>93</v>
      </c>
      <c r="C221" t="s">
        <v>36</v>
      </c>
      <c r="D221" s="28">
        <v>150</v>
      </c>
      <c r="E221" s="28">
        <v>450</v>
      </c>
      <c r="F221" s="28">
        <v>5151</v>
      </c>
      <c r="G221" s="28">
        <v>600</v>
      </c>
      <c r="H221" s="28">
        <v>555</v>
      </c>
      <c r="I221" s="28">
        <v>6906</v>
      </c>
    </row>
    <row r="222" spans="1:9" x14ac:dyDescent="0.25">
      <c r="A222" t="s">
        <v>62</v>
      </c>
      <c r="B222" t="s">
        <v>94</v>
      </c>
      <c r="C222" t="s">
        <v>37</v>
      </c>
      <c r="D222" s="28">
        <v>100</v>
      </c>
      <c r="E222" s="28">
        <v>300</v>
      </c>
      <c r="F222" s="28">
        <v>3434</v>
      </c>
      <c r="G222" s="28">
        <v>600</v>
      </c>
      <c r="H222" s="28">
        <v>370</v>
      </c>
      <c r="I222" s="28">
        <v>4804</v>
      </c>
    </row>
    <row r="223" spans="1:9" x14ac:dyDescent="0.25">
      <c r="A223" t="s">
        <v>63</v>
      </c>
      <c r="B223" t="s">
        <v>95</v>
      </c>
      <c r="C223" t="s">
        <v>37</v>
      </c>
      <c r="D223" s="28">
        <v>200</v>
      </c>
      <c r="E223" s="28">
        <v>600</v>
      </c>
      <c r="F223" s="28">
        <v>6868</v>
      </c>
      <c r="G223" s="28">
        <v>600</v>
      </c>
      <c r="H223" s="28">
        <v>740</v>
      </c>
      <c r="I223" s="28">
        <v>9008</v>
      </c>
    </row>
    <row r="224" spans="1:9" x14ac:dyDescent="0.25">
      <c r="A224" t="s">
        <v>64</v>
      </c>
      <c r="B224" t="s">
        <v>96</v>
      </c>
      <c r="C224" t="s">
        <v>37</v>
      </c>
      <c r="D224" s="28">
        <v>100</v>
      </c>
      <c r="E224" s="28">
        <v>300</v>
      </c>
      <c r="F224" s="28">
        <v>3434</v>
      </c>
      <c r="G224" s="28">
        <v>600</v>
      </c>
      <c r="H224" s="28">
        <v>370</v>
      </c>
      <c r="I224" s="28">
        <v>4804</v>
      </c>
    </row>
    <row r="225" spans="1:9" x14ac:dyDescent="0.25">
      <c r="A225" t="s">
        <v>65</v>
      </c>
      <c r="B225" t="s">
        <v>97</v>
      </c>
      <c r="C225" t="s">
        <v>37</v>
      </c>
      <c r="D225" s="28">
        <v>100</v>
      </c>
      <c r="E225" s="28">
        <v>300</v>
      </c>
      <c r="F225" s="28">
        <v>3434</v>
      </c>
      <c r="G225" s="28">
        <v>600</v>
      </c>
      <c r="H225" s="28">
        <v>370</v>
      </c>
      <c r="I225" s="28">
        <v>4804</v>
      </c>
    </row>
    <row r="226" spans="1:9" x14ac:dyDescent="0.25">
      <c r="A226" t="s">
        <v>66</v>
      </c>
      <c r="B226" t="s">
        <v>98</v>
      </c>
      <c r="C226" t="s">
        <v>37</v>
      </c>
      <c r="D226" s="28">
        <v>100</v>
      </c>
      <c r="E226" s="28">
        <v>300</v>
      </c>
      <c r="F226" s="28">
        <v>3434</v>
      </c>
      <c r="G226" s="28">
        <v>600</v>
      </c>
      <c r="H226" s="28">
        <v>370</v>
      </c>
      <c r="I226" s="28">
        <v>4804</v>
      </c>
    </row>
    <row r="227" spans="1:9" x14ac:dyDescent="0.25">
      <c r="A227" t="s">
        <v>67</v>
      </c>
      <c r="B227" t="s">
        <v>99</v>
      </c>
      <c r="C227" t="s">
        <v>37</v>
      </c>
      <c r="D227" s="28">
        <v>100</v>
      </c>
      <c r="E227" s="28">
        <v>300</v>
      </c>
      <c r="F227" s="28">
        <v>3434</v>
      </c>
      <c r="G227" s="28">
        <v>600</v>
      </c>
      <c r="H227" s="28">
        <v>370</v>
      </c>
      <c r="I227" s="28">
        <v>4804</v>
      </c>
    </row>
    <row r="228" spans="1:9" x14ac:dyDescent="0.25">
      <c r="A228" t="s">
        <v>68</v>
      </c>
      <c r="B228" t="s">
        <v>100</v>
      </c>
      <c r="C228" t="s">
        <v>36</v>
      </c>
      <c r="D228" s="28">
        <v>50</v>
      </c>
      <c r="E228" s="28">
        <v>150</v>
      </c>
      <c r="F228" s="28">
        <v>1717</v>
      </c>
      <c r="G228" s="28">
        <v>600</v>
      </c>
      <c r="H228" s="28">
        <v>185</v>
      </c>
      <c r="I228" s="28">
        <v>2702</v>
      </c>
    </row>
    <row r="229" spans="1:9" x14ac:dyDescent="0.25">
      <c r="A229" t="s">
        <v>69</v>
      </c>
      <c r="B229" t="s">
        <v>101</v>
      </c>
      <c r="C229" t="s">
        <v>36</v>
      </c>
      <c r="D229" s="28">
        <v>200</v>
      </c>
      <c r="E229" s="28">
        <v>600</v>
      </c>
      <c r="F229" s="28">
        <v>6868</v>
      </c>
      <c r="G229" s="28">
        <v>600</v>
      </c>
      <c r="H229" s="28">
        <v>740</v>
      </c>
      <c r="I229" s="28">
        <v>9008</v>
      </c>
    </row>
    <row r="230" spans="1:9" x14ac:dyDescent="0.25">
      <c r="A230" t="s">
        <v>70</v>
      </c>
      <c r="B230" t="s">
        <v>102</v>
      </c>
      <c r="C230" t="s">
        <v>36</v>
      </c>
      <c r="D230" s="28">
        <v>200</v>
      </c>
      <c r="E230" s="28">
        <v>600</v>
      </c>
      <c r="F230" s="28">
        <v>6868</v>
      </c>
      <c r="G230" s="28">
        <v>600</v>
      </c>
      <c r="H230" s="28">
        <v>740</v>
      </c>
      <c r="I230" s="28">
        <v>9008</v>
      </c>
    </row>
    <row r="231" spans="1:9" x14ac:dyDescent="0.25">
      <c r="A231" t="s">
        <v>71</v>
      </c>
      <c r="B231" t="s">
        <v>103</v>
      </c>
      <c r="C231" t="s">
        <v>37</v>
      </c>
      <c r="D231" s="28">
        <v>50</v>
      </c>
      <c r="E231" s="28">
        <v>150</v>
      </c>
      <c r="F231" s="28">
        <v>2575.5</v>
      </c>
      <c r="G231" s="28">
        <v>600</v>
      </c>
      <c r="H231" s="28">
        <v>185</v>
      </c>
      <c r="I231" s="28">
        <v>3560.5</v>
      </c>
    </row>
    <row r="232" spans="1:9" x14ac:dyDescent="0.25">
      <c r="A232" t="s">
        <v>72</v>
      </c>
      <c r="B232" t="s">
        <v>104</v>
      </c>
      <c r="C232" t="s">
        <v>37</v>
      </c>
      <c r="D232" s="28">
        <v>50</v>
      </c>
      <c r="E232" s="28">
        <v>150</v>
      </c>
      <c r="F232" s="28">
        <v>1717</v>
      </c>
      <c r="G232" s="28">
        <v>600</v>
      </c>
      <c r="H232" s="28">
        <v>185</v>
      </c>
      <c r="I232" s="28">
        <v>2702</v>
      </c>
    </row>
    <row r="233" spans="1:9" x14ac:dyDescent="0.25">
      <c r="A233" t="s">
        <v>39</v>
      </c>
      <c r="D233" s="28">
        <v>4800</v>
      </c>
      <c r="E233" s="28">
        <v>14400</v>
      </c>
      <c r="F233" s="28">
        <v>164832</v>
      </c>
      <c r="G233" s="28">
        <v>19200</v>
      </c>
      <c r="H233" s="28">
        <v>17760</v>
      </c>
      <c r="I233" s="28">
        <v>221850.5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INFO</vt:lpstr>
      <vt:lpstr>Planilha1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2025-03-28T20:44:55Z</dcterms:modified>
</cp:coreProperties>
</file>