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FWL-APL-01\Compartilhados\TRANSHIPPING\COSCO\GREEN SANTOS - V.07\SALVADOR\"/>
    </mc:Choice>
  </mc:AlternateContent>
  <xr:revisionPtr revIDLastSave="0" documentId="13_ncr:1_{C2B3D763-4474-4EF0-8ECA-AB2B5116CF94}" xr6:coauthVersionLast="47" xr6:coauthVersionMax="47" xr10:uidLastSave="{00000000-0000-0000-0000-000000000000}"/>
  <workbookProtection workbookAlgorithmName="SHA-512" workbookHashValue="QekRqy+J2KNfpEPLbPisH9syrd4LxwMk/KCvVPssDFGSKJtoKlMYBgMbgB6IG5+Psjl8xYYVXIlCOyPB/I66Kw==" workbookSaltValue="QdiZSs4YqjQMChN0xzL0uQ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<sst xmlns="http://schemas.openxmlformats.org/spreadsheetml/2006/main" count="182" uniqueCount="127">
  <si>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</si>
  <si>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</si>
  <si>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</si>
  <si>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</si>
  <si>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</si>
  <si>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</si>
  <si>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</si>
  <si>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</si>
  <si>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</si>
  <si>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</si>
  <si>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</si>
  <si>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BL</t>
  </si>
  <si>
    <t>TOTAL</t>
  </si>
  <si>
    <t>NINGBO</t>
  </si>
  <si>
    <t>CE MERCANTE</t>
  </si>
  <si>
    <t>ISPS</t>
  </si>
  <si>
    <t>Damage Fee</t>
  </si>
  <si>
    <t>THC</t>
  </si>
  <si>
    <t>BL Fee</t>
  </si>
  <si>
    <t>Drop Off Fee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</si>
  <si>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</si>
  <si>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</si>
  <si>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</si>
  <si>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</si>
  <si>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</si>
  <si>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</si>
  <si>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</si>
  <si>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</si>
  <si>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</si>
  <si>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</si>
  <si>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</si>
  <si>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</si>
  <si>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</si>
  <si>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</si>
  <si>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>CE Mercante</t>
  </si>
  <si>
    <t xml:space="preserve">Drop Off Fee </t>
  </si>
  <si>
    <t>SALVADOR</t>
  </si>
  <si>
    <t>ETA SSA:</t>
  </si>
  <si>
    <t>TAICANG</t>
  </si>
  <si>
    <t>GREEN SANTOS V.7</t>
  </si>
  <si>
    <t>CSSC45250070E0</t>
  </si>
  <si>
    <t>102505013499400 </t>
  </si>
  <si>
    <t>CSSC45250070F0</t>
  </si>
  <si>
    <t>102505013499583 </t>
  </si>
  <si>
    <t>CSSC45250070G0</t>
  </si>
  <si>
    <t>102505013499664 </t>
  </si>
  <si>
    <t>CSSC4525007180</t>
  </si>
  <si>
    <t>102505013500000 </t>
  </si>
  <si>
    <t>CSSC4525007190</t>
  </si>
  <si>
    <t>102505013500182 </t>
  </si>
  <si>
    <t>CSSC45250071A0</t>
  </si>
  <si>
    <t>102505013499745 </t>
  </si>
  <si>
    <t>CSSC45250071B0</t>
  </si>
  <si>
    <t>102505013499826 </t>
  </si>
  <si>
    <t>CSSC4525007270</t>
  </si>
  <si>
    <t>102505013500263 </t>
  </si>
  <si>
    <t>CSSC4525007280</t>
  </si>
  <si>
    <t>102505013500344 </t>
  </si>
  <si>
    <t>CSSC45250072V0</t>
  </si>
  <si>
    <t>102505013499907 </t>
  </si>
  <si>
    <t>CSSC45250070B0</t>
  </si>
  <si>
    <t>102505014417653 </t>
  </si>
  <si>
    <t>CSSC45250071D0</t>
  </si>
  <si>
    <t>102505014417734 </t>
  </si>
  <si>
    <t>CSSC45250073G0</t>
  </si>
  <si>
    <t>102505014417815 </t>
  </si>
  <si>
    <t>CSSC45250074A0</t>
  </si>
  <si>
    <t>102505014417904 </t>
  </si>
  <si>
    <t>CSSC45250074P0</t>
  </si>
  <si>
    <t>102505014418030 </t>
  </si>
  <si>
    <t>CSSC45250074U0</t>
  </si>
  <si>
    <t>102505014418110 </t>
  </si>
  <si>
    <t>CSSC4525007500</t>
  </si>
  <si>
    <t>102505014419001 </t>
  </si>
  <si>
    <t>CSSC4525007520</t>
  </si>
  <si>
    <t>102505014419192 </t>
  </si>
  <si>
    <t>CSSC4525007580</t>
  </si>
  <si>
    <t>102505014419273 </t>
  </si>
  <si>
    <t>CSSC4528005020</t>
  </si>
  <si>
    <t>102505014419354 </t>
  </si>
  <si>
    <t>CSSC4531003080</t>
  </si>
  <si>
    <t>102505014419435 </t>
  </si>
  <si>
    <t>CSSC4531003310</t>
  </si>
  <si>
    <t>102505014419516 </t>
  </si>
  <si>
    <t>CSSC45310034Q0</t>
  </si>
  <si>
    <t>102505014418200 </t>
  </si>
  <si>
    <t>CSSC4531003590</t>
  </si>
  <si>
    <t>102505014419605 </t>
  </si>
  <si>
    <t>CSSC45310036U0</t>
  </si>
  <si>
    <t>102505014418382 </t>
  </si>
  <si>
    <t>CSSC45310036Z0</t>
  </si>
  <si>
    <t>102505014418463 </t>
  </si>
  <si>
    <t>CSSC4531003700</t>
  </si>
  <si>
    <t>102505014419788 </t>
  </si>
  <si>
    <t>CSSC4531003710</t>
  </si>
  <si>
    <t>102505014419869 </t>
  </si>
  <si>
    <t>CSSC45310037E0</t>
  </si>
  <si>
    <t>102505014418544 </t>
  </si>
  <si>
    <t>CSSC45310037F0</t>
  </si>
  <si>
    <t>102505014418625 </t>
  </si>
  <si>
    <t>CSSC45310037X0</t>
  </si>
  <si>
    <t>102505014418706 </t>
  </si>
  <si>
    <t>CSSC45310038R0</t>
  </si>
  <si>
    <t>102505014418897 </t>
  </si>
  <si>
    <t>CSSC45310039B0</t>
  </si>
  <si>
    <t>102505014418978 </t>
  </si>
  <si>
    <t>CSSC4531003A30</t>
  </si>
  <si>
    <t>102505014417220 </t>
  </si>
  <si>
    <t>CSSC4531003AD0</t>
  </si>
  <si>
    <t>102505014417300 </t>
  </si>
  <si>
    <t>CSSC4531003AG0</t>
  </si>
  <si>
    <t>102505014417491 </t>
  </si>
  <si>
    <t>CSSC4531003B40</t>
  </si>
  <si>
    <t>102505014417572 </t>
  </si>
  <si>
    <t>CSSC45250070C0</t>
  </si>
  <si>
    <t>102505013500778 </t>
  </si>
  <si>
    <t>CSSC45250070M0</t>
  </si>
  <si>
    <t>102505013500859 </t>
  </si>
  <si>
    <t>CSSC4525007260</t>
  </si>
  <si>
    <t>102505013501235 </t>
  </si>
  <si>
    <t>CSSC45250072U0</t>
  </si>
  <si>
    <t>102505013500930 </t>
  </si>
  <si>
    <t>CSSC45250073B0</t>
  </si>
  <si>
    <t>102505013501073 </t>
  </si>
  <si>
    <t>CSSC45250074V0</t>
  </si>
  <si>
    <t>102505013501154 </t>
  </si>
  <si>
    <t>NANSHA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</si>
</sst>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R$&quot;\ #,##0;[Red]\-&quot;R$&quot;\ #,##0"/>
    <numFmt numFmtId="8" formatCode="&quot;R$&quot;\ #,##0.00;[Red]\-&quot;R$&quot;\ #,##0.00"/>
    <numFmt numFmtId="164" formatCode="&quot;R$&quot;\ #,##0.00"/>
    <numFmt numFmtId="165" formatCode="0.000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Montserrat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1">
    <xf numFmtId="0" fontId="0" fillId="0" borderId="0"/>
  </cellStyleXfs>
  <cellXfs count="49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0" fillId="0" borderId="0" xfId="0" applyNumberFormat="1" applyProtection="1">
      <protection hidden="1"/>
    </xf>
    <xf numFmtId="164" fontId="0" fillId="0" borderId="0" xfId="0" applyNumberFormat="1"/>
    <xf numFmtId="6" fontId="5" fillId="0" borderId="12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6" fontId="5" fillId="0" borderId="12" xfId="0" applyNumberFormat="1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3" borderId="0" xfId="0" applyFill="1"/>
    <xf numFmtId="164" fontId="0" fillId="3" borderId="0" xfId="0" applyNumberFormat="1" applyFill="1" applyProtection="1">
      <protection hidden="1"/>
    </xf>
    <xf numFmtId="164" fontId="0" fillId="3" borderId="0" xfId="0" applyNumberFormat="1" applyFill="1" applyAlignment="1" applyProtection="1">
      <alignment horizontal="center"/>
      <protection hidden="1"/>
    </xf>
    <xf numFmtId="164" fontId="0" fillId="3" borderId="0" xfId="0" applyNumberFormat="1" applyFill="1" applyAlignment="1">
      <alignment horizontal="center"/>
    </xf>
    <xf numFmtId="164" fontId="0" fillId="3" borderId="0" xfId="0" applyNumberFormat="1" applyFill="1"/>
    <xf numFmtId="0" fontId="0" fillId="3" borderId="8" xfId="0" applyFill="1" applyBorder="1" applyProtection="1">
      <protection locked="0"/>
    </xf>
    <xf numFmtId="8" fontId="8" fillId="4" borderId="16" xfId="0" applyNumberFormat="1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211791</xdr:colOff>
      <xdr:row>6</xdr:row>
      <xdr:rowOff>156882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J42"/>
  <sheetViews>
    <sheetView showGridLines="0" tabSelected="1" workbookViewId="0">
      <selection activeCell="B13" sqref="B13"/>
    </sheetView>
  </sheetViews>
  <sheetFormatPr defaultRowHeight="15" x14ac:dyDescent="0.25"/>
  <cols>
    <col min="1" max="1" width="6.7109375" customWidth="1"/>
    <col min="2" max="2" width="16.28515625" style="9" bestFit="1" customWidth="1"/>
    <col min="3" max="3" width="18.85546875" style="8" bestFit="1" customWidth="1"/>
    <col min="4" max="4" width="12.5703125" style="8" customWidth="1"/>
    <col min="5" max="5" width="9.140625" style="8" bestFit="1" customWidth="1"/>
    <col min="6" max="6" width="12.5703125" style="8" bestFit="1" customWidth="1"/>
    <col min="7" max="7" width="13.140625" style="8" customWidth="1"/>
    <col min="8" max="8" width="9.28515625" style="8" customWidth="1"/>
    <col min="9" max="9" width="14" style="8" bestFit="1" customWidth="1"/>
    <col min="10" max="10" width="14.5703125" style="8" customWidth="1"/>
    <col min="11" max="11" width="7.42578125" customWidth="1"/>
    <col min="12" max="12" width="22.42578125" customWidth="1"/>
    <col min="13" max="13" width="14.85546875" bestFit="1" customWidth="1"/>
    <col min="14" max="14" width="22.140625" customWidth="1"/>
    <col min="36" max="36" width="15.85546875" customWidth="1"/>
  </cols>
  <sheetData>
    <row r="9" spans="2:36" x14ac:dyDescent="0.25">
      <c r="B9" s="6" t="s">
        <v>0</v>
      </c>
      <c r="C9" s="13" t="s">
        <v>39</v>
      </c>
      <c r="D9" s="13"/>
      <c r="E9" s="13"/>
      <c r="F9" s="13"/>
      <c r="G9" s="13"/>
      <c r="H9" s="13"/>
    </row>
    <row r="10" spans="2:36" x14ac:dyDescent="0.25">
      <c r="B10" s="18" t="s">
        <v>37</v>
      </c>
      <c r="C10" s="3">
        <v>45684</v>
      </c>
      <c r="D10" s="7"/>
      <c r="E10" s="7"/>
      <c r="F10" s="7"/>
      <c r="G10" s="7"/>
      <c r="H10" s="7"/>
      <c r="I10" s="7"/>
    </row>
    <row r="11" spans="2:36" ht="15.75" thickBot="1" x14ac:dyDescent="0.3"/>
    <row r="12" spans="2:36" x14ac:dyDescent="0.25">
      <c r="B12" s="4" t="s">
        <v>1</v>
      </c>
      <c r="C12" s="5" t="s">
        <v>14</v>
      </c>
      <c r="D12" s="5" t="s">
        <v>2</v>
      </c>
      <c r="E12" s="5" t="s">
        <v>15</v>
      </c>
      <c r="F12" s="5" t="s">
        <v>20</v>
      </c>
      <c r="G12" s="5" t="s">
        <v>17</v>
      </c>
      <c r="H12" s="5" t="s">
        <v>21</v>
      </c>
      <c r="I12" s="5" t="s">
        <v>22</v>
      </c>
      <c r="J12" s="5" t="s">
        <v>12</v>
      </c>
      <c r="L12" s="46" t="s">
        <v>3</v>
      </c>
      <c r="M12" s="47"/>
      <c r="N12" s="48"/>
    </row>
    <row r="13" spans="2:36" ht="15.75" customHeight="1" x14ac:dyDescent="0.25">
      <c r="B13" s="26"/>
      <c r="C13" s="10" t="str">
        <f>IFERROR(VLOOKUP(B13,Planilha4!$A$200:$I$318,2,0)," ")</f>
        <v xml:space="preserve"> </v>
      </c>
      <c r="D13" s="10" t="str">
        <f>IFERROR(VLOOKUP(B13,Planilha4!$A$200:$I$318,3,0)," ")</f>
        <v xml:space="preserve"> </v>
      </c>
      <c r="E13" s="11" t="str">
        <f>IFERROR(VLOOKUP(B13,Planilha4!$A$200:$I$318,4,0)," ")</f>
        <v xml:space="preserve"> </v>
      </c>
      <c r="F13" s="11" t="str">
        <f>IFERROR(VLOOKUP(B13,Planilha4!$A$200:$I$318,5,0)," ")</f>
        <v xml:space="preserve"> </v>
      </c>
      <c r="G13" s="11" t="str">
        <f>IFERROR(VLOOKUP(B13,Planilha4!$A$200:$I$318,6,0)," ")</f>
        <v xml:space="preserve"> </v>
      </c>
      <c r="H13" s="11" t="str">
        <f>IFERROR(VLOOKUP(B13,Planilha4!$A$200:$I$318,7,0)," ")</f>
        <v xml:space="preserve"> </v>
      </c>
      <c r="I13" s="11" t="str">
        <f>IFERROR(VLOOKUP(B13,Planilha4!$A$200:$I$318,8,0)," ")</f>
        <v xml:space="preserve"> </v>
      </c>
      <c r="J13" s="11" t="str">
        <f>IFERROR(VLOOKUP(B13,Planilha4!$A$200:$I$318,9,0)," ")</f>
        <v xml:space="preserve"> </v>
      </c>
      <c r="L13" s="1" t="s">
        <v>4</v>
      </c>
      <c r="N13" s="23"/>
      <c r="AJ13" t="str">
        <f>LEFT(B13,14)</f>
        <v/>
      </c>
    </row>
    <row r="14" spans="2:36" ht="15.75" customHeight="1" x14ac:dyDescent="0.25">
      <c r="B14" s="26"/>
      <c r="C14" s="10" t="str">
        <f>IFERROR(VLOOKUP(B14,Planilha4!$A$200:$I$318,2,0)," ")</f>
        <v xml:space="preserve"> </v>
      </c>
      <c r="D14" s="10" t="str">
        <f>IFERROR(VLOOKUP(B14,Planilha4!$A$200:$I$318,3,0)," ")</f>
        <v xml:space="preserve"> </v>
      </c>
      <c r="E14" s="11" t="str">
        <f>IFERROR(VLOOKUP(B14,Planilha4!$A$200:$I$318,4,0)," ")</f>
        <v xml:space="preserve"> </v>
      </c>
      <c r="F14" s="11" t="str">
        <f>IFERROR(VLOOKUP(B14,Planilha4!$A$200:$I$318,5,0)," ")</f>
        <v xml:space="preserve"> </v>
      </c>
      <c r="G14" s="11" t="str">
        <f>IFERROR(VLOOKUP(B14,Planilha4!$A$200:$I$318,6,0)," ")</f>
        <v xml:space="preserve"> </v>
      </c>
      <c r="H14" s="11" t="str">
        <f>IFERROR(VLOOKUP(B14,Planilha4!$A$200:$I$318,7,0)," ")</f>
        <v xml:space="preserve"> </v>
      </c>
      <c r="I14" s="11" t="str">
        <f>IFERROR(VLOOKUP(B14,Planilha4!$A$200:$I$318,8,0)," ")</f>
        <v xml:space="preserve"> </v>
      </c>
      <c r="J14" s="11" t="str">
        <f>IFERROR(VLOOKUP(B14,Planilha4!$A$200:$I$318,9,0)," ")</f>
        <v xml:space="preserve"> </v>
      </c>
      <c r="L14" s="2" t="s">
        <v>5</v>
      </c>
      <c r="M14" s="20"/>
      <c r="N14" s="23"/>
      <c r="AJ14" t="str">
        <f t="shared" ref="AJ14:AJ37" si="0">LEFT(B14,14)</f>
        <v/>
      </c>
    </row>
    <row r="15" spans="2:36" ht="15.75" customHeight="1" x14ac:dyDescent="0.25">
      <c r="B15" s="26"/>
      <c r="C15" s="10" t="str">
        <f>IFERROR(VLOOKUP(B15,Planilha4!$A$200:$I$318,2,0)," ")</f>
        <v xml:space="preserve"> </v>
      </c>
      <c r="D15" s="10" t="str">
        <f>IFERROR(VLOOKUP(B15,Planilha4!$A$200:$I$318,3,0)," ")</f>
        <v xml:space="preserve"> </v>
      </c>
      <c r="E15" s="11" t="str">
        <f>IFERROR(VLOOKUP(B15,Planilha4!$A$200:$I$318,4,0)," ")</f>
        <v xml:space="preserve"> </v>
      </c>
      <c r="F15" s="11" t="str">
        <f>IFERROR(VLOOKUP(B15,Planilha4!$A$200:$I$318,5,0)," ")</f>
        <v xml:space="preserve"> </v>
      </c>
      <c r="G15" s="11" t="str">
        <f>IFERROR(VLOOKUP(B15,Planilha4!$A$200:$I$318,6,0)," ")</f>
        <v xml:space="preserve"> </v>
      </c>
      <c r="H15" s="11" t="str">
        <f>IFERROR(VLOOKUP(B15,Planilha4!$A$200:$I$318,7,0)," ")</f>
        <v xml:space="preserve"> </v>
      </c>
      <c r="I15" s="11" t="str">
        <f>IFERROR(VLOOKUP(B15,Planilha4!$A$200:$I$318,8,0)," ")</f>
        <v xml:space="preserve"> </v>
      </c>
      <c r="J15" s="11" t="str">
        <f>IFERROR(VLOOKUP(B15,Planilha4!$A$200:$I$318,9,0)," ")</f>
        <v xml:space="preserve"> </v>
      </c>
      <c r="L15" s="2" t="s">
        <v>6</v>
      </c>
      <c r="M15" s="20"/>
      <c r="N15" s="23"/>
      <c r="AJ15" t="str">
        <f t="shared" si="0"/>
        <v/>
      </c>
    </row>
    <row r="16" spans="2:36" ht="15.75" customHeight="1" x14ac:dyDescent="0.25">
      <c r="B16" s="40"/>
      <c r="C16" s="10" t="str">
        <f>IFERROR(VLOOKUP(B16,Planilha4!$A$200:$I$318,2,0)," ")</f>
        <v xml:space="preserve"> </v>
      </c>
      <c r="D16" s="10" t="str">
        <f>IFERROR(VLOOKUP(B16,Planilha4!$A$200:$I$318,3,0)," ")</f>
        <v xml:space="preserve"> </v>
      </c>
      <c r="E16" s="11" t="str">
        <f>IFERROR(VLOOKUP(B16,Planilha4!$A$200:$I$318,4,0)," ")</f>
        <v xml:space="preserve"> </v>
      </c>
      <c r="F16" s="11" t="str">
        <f>IFERROR(VLOOKUP(B16,Planilha4!$A$200:$I$318,5,0)," ")</f>
        <v xml:space="preserve"> </v>
      </c>
      <c r="G16" s="11" t="str">
        <f>IFERROR(VLOOKUP(B16,Planilha4!$A$200:$I$318,6,0)," ")</f>
        <v xml:space="preserve"> </v>
      </c>
      <c r="H16" s="11" t="str">
        <f>IFERROR(VLOOKUP(B16,Planilha4!$A$200:$I$318,7,0)," ")</f>
        <v xml:space="preserve"> </v>
      </c>
      <c r="I16" s="11" t="str">
        <f>IFERROR(VLOOKUP(B16,Planilha4!$A$200:$I$318,8,0)," ")</f>
        <v xml:space="preserve"> </v>
      </c>
      <c r="J16" s="11" t="str">
        <f>IFERROR(VLOOKUP(B16,Planilha4!$A$200:$I$318,9,0)," ")</f>
        <v xml:space="preserve"> </v>
      </c>
      <c r="L16" s="2" t="s">
        <v>7</v>
      </c>
      <c r="M16" s="21"/>
      <c r="N16" s="23"/>
      <c r="AJ16" t="str">
        <f t="shared" si="0"/>
        <v/>
      </c>
    </row>
    <row r="17" spans="2:36" ht="15.75" customHeight="1" x14ac:dyDescent="0.25">
      <c r="B17" s="40"/>
      <c r="C17" s="10" t="str">
        <f>IFERROR(VLOOKUP(B17,Planilha4!$A$200:$I$318,2,0)," ")</f>
        <v xml:space="preserve"> </v>
      </c>
      <c r="D17" s="10" t="str">
        <f>IFERROR(VLOOKUP(B17,Planilha4!$A$200:$I$318,3,0)," ")</f>
        <v xml:space="preserve"> </v>
      </c>
      <c r="E17" s="11" t="str">
        <f>IFERROR(VLOOKUP(B17,Planilha4!$A$200:$I$318,4,0)," ")</f>
        <v xml:space="preserve"> </v>
      </c>
      <c r="F17" s="11" t="str">
        <f>IFERROR(VLOOKUP(B17,Planilha4!$A$200:$I$318,5,0)," ")</f>
        <v xml:space="preserve"> </v>
      </c>
      <c r="G17" s="11" t="str">
        <f>IFERROR(VLOOKUP(B17,Planilha4!$A$200:$I$318,6,0)," ")</f>
        <v xml:space="preserve"> </v>
      </c>
      <c r="H17" s="11" t="str">
        <f>IFERROR(VLOOKUP(B17,Planilha4!$A$200:$I$318,7,0)," ")</f>
        <v xml:space="preserve"> </v>
      </c>
      <c r="I17" s="11" t="str">
        <f>IFERROR(VLOOKUP(B17,Planilha4!$A$200:$I$318,8,0)," ")</f>
        <v xml:space="preserve"> </v>
      </c>
      <c r="J17" s="11" t="str">
        <f>IFERROR(VLOOKUP(B17,Planilha4!$A$200:$I$318,9,0)," ")</f>
        <v xml:space="preserve"> </v>
      </c>
      <c r="L17" s="2" t="s">
        <v>8</v>
      </c>
      <c r="M17" s="20"/>
      <c r="N17" s="23"/>
      <c r="AJ17" t="str">
        <f t="shared" si="0"/>
        <v/>
      </c>
    </row>
    <row r="18" spans="2:36" ht="15.75" customHeight="1" x14ac:dyDescent="0.25">
      <c r="B18" s="40"/>
      <c r="C18" s="10" t="str">
        <f>IFERROR(VLOOKUP(B18,Planilha4!$A$200:$I$318,2,0)," ")</f>
        <v xml:space="preserve"> </v>
      </c>
      <c r="D18" s="10" t="str">
        <f>IFERROR(VLOOKUP(B18,Planilha4!$A$200:$I$318,3,0)," ")</f>
        <v xml:space="preserve"> </v>
      </c>
      <c r="E18" s="11" t="str">
        <f>IFERROR(VLOOKUP(B18,Planilha4!$A$200:$I$318,4,0)," ")</f>
        <v xml:space="preserve"> </v>
      </c>
      <c r="F18" s="11" t="str">
        <f>IFERROR(VLOOKUP(B18,Planilha4!$A$200:$I$318,5,0)," ")</f>
        <v xml:space="preserve"> </v>
      </c>
      <c r="G18" s="11" t="str">
        <f>IFERROR(VLOOKUP(B18,Planilha4!$A$200:$I$318,6,0)," ")</f>
        <v xml:space="preserve"> </v>
      </c>
      <c r="H18" s="11" t="str">
        <f>IFERROR(VLOOKUP(B18,Planilha4!$A$200:$I$318,7,0)," ")</f>
        <v xml:space="preserve"> </v>
      </c>
      <c r="I18" s="11" t="str">
        <f>IFERROR(VLOOKUP(B18,Planilha4!$A$200:$I$318,8,0)," ")</f>
        <v xml:space="preserve"> </v>
      </c>
      <c r="J18" s="11" t="str">
        <f>IFERROR(VLOOKUP(B18,Planilha4!$A$200:$I$318,9,0)," ")</f>
        <v xml:space="preserve"> </v>
      </c>
      <c r="L18" s="2" t="s">
        <v>9</v>
      </c>
      <c r="M18" s="22"/>
      <c r="N18" s="23"/>
      <c r="AJ18" t="str">
        <f t="shared" si="0"/>
        <v/>
      </c>
    </row>
    <row r="19" spans="2:36" ht="15.75" customHeight="1" thickBot="1" x14ac:dyDescent="0.3">
      <c r="B19" s="40"/>
      <c r="C19" s="10" t="str">
        <f>IFERROR(VLOOKUP(B19,Planilha4!$A$200:$I$318,2,0)," ")</f>
        <v xml:space="preserve"> </v>
      </c>
      <c r="D19" s="10" t="str">
        <f>IFERROR(VLOOKUP(B19,Planilha4!$A$200:$I$318,3,0)," ")</f>
        <v xml:space="preserve"> </v>
      </c>
      <c r="E19" s="11" t="str">
        <f>IFERROR(VLOOKUP(B19,Planilha4!$A$200:$I$318,4,0)," ")</f>
        <v xml:space="preserve"> </v>
      </c>
      <c r="F19" s="11" t="str">
        <f>IFERROR(VLOOKUP(B19,Planilha4!$A$200:$I$318,5,0)," ")</f>
        <v xml:space="preserve"> </v>
      </c>
      <c r="G19" s="11" t="str">
        <f>IFERROR(VLOOKUP(B19,Planilha4!$A$200:$I$318,6,0)," ")</f>
        <v xml:space="preserve"> </v>
      </c>
      <c r="H19" s="11" t="str">
        <f>IFERROR(VLOOKUP(B19,Planilha4!$A$200:$I$318,7,0)," ")</f>
        <v xml:space="preserve"> </v>
      </c>
      <c r="I19" s="11" t="str">
        <f>IFERROR(VLOOKUP(B19,Planilha4!$A$200:$I$318,8,0)," ")</f>
        <v xml:space="preserve"> </v>
      </c>
      <c r="J19" s="11" t="str">
        <f>IFERROR(VLOOKUP(B19,Planilha4!$A$200:$I$318,9,0)," ")</f>
        <v xml:space="preserve"> </v>
      </c>
      <c r="L19" s="19"/>
      <c r="M19" s="25" t="s">
        <v>10</v>
      </c>
      <c r="N19" s="24">
        <f>SUM(J13:J42)</f>
        <v>0</v>
      </c>
      <c r="AJ19" t="str">
        <f t="shared" si="0"/>
        <v/>
      </c>
    </row>
    <row r="20" spans="2:36" ht="15.75" customHeight="1" thickBot="1" x14ac:dyDescent="0.3">
      <c r="B20" s="26"/>
      <c r="C20" s="10" t="str">
        <f>IFERROR(VLOOKUP(B20,Planilha4!$A$200:$I$318,2,0)," ")</f>
        <v xml:space="preserve"> </v>
      </c>
      <c r="D20" s="10" t="str">
        <f>IFERROR(VLOOKUP(B20,Planilha4!$A$200:$I$318,3,0)," ")</f>
        <v xml:space="preserve"> </v>
      </c>
      <c r="E20" s="11" t="str">
        <f>IFERROR(VLOOKUP(B20,Planilha4!$A$200:$I$318,4,0)," ")</f>
        <v xml:space="preserve"> </v>
      </c>
      <c r="F20" s="11" t="str">
        <f>IFERROR(VLOOKUP(B20,Planilha4!$A$200:$I$318,5,0)," ")</f>
        <v xml:space="preserve"> </v>
      </c>
      <c r="G20" s="11" t="str">
        <f>IFERROR(VLOOKUP(B20,Planilha4!$A$200:$I$318,6,0)," ")</f>
        <v xml:space="preserve"> </v>
      </c>
      <c r="H20" s="11" t="str">
        <f>IFERROR(VLOOKUP(B20,Planilha4!$A$200:$I$318,7,0)," ")</f>
        <v xml:space="preserve"> </v>
      </c>
      <c r="I20" s="11" t="str">
        <f>IFERROR(VLOOKUP(B20,Planilha4!$A$200:$I$318,8,0)," ")</f>
        <v xml:space="preserve"> </v>
      </c>
      <c r="J20" s="11" t="str">
        <f>IFERROR(VLOOKUP(B20,Planilha4!$A$200:$I$318,9,0)," ")</f>
        <v xml:space="preserve"> </v>
      </c>
      <c r="AJ20" t="str">
        <f t="shared" si="0"/>
        <v/>
      </c>
    </row>
    <row r="21" spans="2:36" ht="15.75" customHeight="1" thickBot="1" x14ac:dyDescent="0.3">
      <c r="B21" s="26"/>
      <c r="C21" s="10" t="str">
        <f>IFERROR(VLOOKUP(B21,Planilha4!$A$200:$I$318,2,0)," ")</f>
        <v xml:space="preserve"> </v>
      </c>
      <c r="D21" s="10" t="str">
        <f>IFERROR(VLOOKUP(B21,Planilha4!$A$200:$I$318,3,0)," ")</f>
        <v xml:space="preserve"> </v>
      </c>
      <c r="E21" s="11" t="str">
        <f>IFERROR(VLOOKUP(B21,Planilha4!$A$200:$I$318,4,0)," ")</f>
        <v xml:space="preserve"> </v>
      </c>
      <c r="F21" s="11" t="str">
        <f>IFERROR(VLOOKUP(B21,Planilha4!$A$200:$I$318,5,0)," ")</f>
        <v xml:space="preserve"> </v>
      </c>
      <c r="G21" s="11" t="str">
        <f>IFERROR(VLOOKUP(B21,Planilha4!$A$200:$I$318,6,0)," ")</f>
        <v xml:space="preserve"> </v>
      </c>
      <c r="H21" s="11" t="str">
        <f>IFERROR(VLOOKUP(B21,Planilha4!$A$200:$I$318,7,0)," ")</f>
        <v xml:space="preserve"> </v>
      </c>
      <c r="I21" s="11" t="str">
        <f>IFERROR(VLOOKUP(B21,Planilha4!$A$200:$I$318,8,0)," ")</f>
        <v xml:space="preserve"> </v>
      </c>
      <c r="J21" s="11" t="str">
        <f>IFERROR(VLOOKUP(B21,Planilha4!$A$200:$I$318,9,0)," ")</f>
        <v xml:space="preserve"> </v>
      </c>
      <c r="L21" s="43" t="s">
        <v>36</v>
      </c>
      <c r="M21" s="44"/>
      <c r="N21" s="45"/>
      <c r="AJ21" t="str">
        <f t="shared" si="0"/>
        <v/>
      </c>
    </row>
    <row r="22" spans="2:36" ht="15.75" customHeight="1" thickBot="1" x14ac:dyDescent="0.3">
      <c r="B22" s="26"/>
      <c r="C22" s="10" t="str">
        <f>IFERROR(VLOOKUP(B22,Planilha4!$A$200:$I$318,2,0)," ")</f>
        <v xml:space="preserve"> </v>
      </c>
      <c r="D22" s="10" t="str">
        <f>IFERROR(VLOOKUP(B22,Planilha4!$A$200:$I$318,3,0)," ")</f>
        <v xml:space="preserve"> </v>
      </c>
      <c r="E22" s="11" t="str">
        <f>IFERROR(VLOOKUP(B22,Planilha4!$A$200:$I$318,4,0)," ")</f>
        <v xml:space="preserve"> </v>
      </c>
      <c r="F22" s="11" t="str">
        <f>IFERROR(VLOOKUP(B22,Planilha4!$A$200:$I$318,5,0)," ")</f>
        <v xml:space="preserve"> </v>
      </c>
      <c r="G22" s="11" t="str">
        <f>IFERROR(VLOOKUP(B22,Planilha4!$A$200:$I$318,6,0)," ")</f>
        <v xml:space="preserve"> </v>
      </c>
      <c r="H22" s="11" t="str">
        <f>IFERROR(VLOOKUP(B22,Planilha4!$A$200:$I$318,7,0)," ")</f>
        <v xml:space="preserve"> </v>
      </c>
      <c r="I22" s="11" t="str">
        <f>IFERROR(VLOOKUP(B22,Planilha4!$A$200:$I$318,8,0)," ")</f>
        <v xml:space="preserve"> </v>
      </c>
      <c r="J22" s="11" t="str">
        <f>IFERROR(VLOOKUP(B22,Planilha4!$A$200:$I$318,9,0)," ")</f>
        <v xml:space="preserve"> </v>
      </c>
      <c r="L22" s="27" t="s">
        <v>27</v>
      </c>
      <c r="M22" s="28" t="s">
        <v>28</v>
      </c>
      <c r="N22" s="28" t="s">
        <v>29</v>
      </c>
      <c r="AJ22" t="str">
        <f t="shared" si="0"/>
        <v/>
      </c>
    </row>
    <row r="23" spans="2:36" ht="15.75" customHeight="1" thickBot="1" x14ac:dyDescent="0.3">
      <c r="B23" s="26"/>
      <c r="C23" s="10" t="str">
        <f>IFERROR(VLOOKUP(B23,Planilha4!$A$200:$I$318,2,0)," ")</f>
        <v xml:space="preserve"> </v>
      </c>
      <c r="D23" s="10" t="str">
        <f>IFERROR(VLOOKUP(B23,Planilha4!$A$200:$I$318,3,0)," ")</f>
        <v xml:space="preserve"> </v>
      </c>
      <c r="E23" s="11" t="str">
        <f>IFERROR(VLOOKUP(B23,Planilha4!$A$200:$I$318,4,0)," ")</f>
        <v xml:space="preserve"> </v>
      </c>
      <c r="F23" s="11" t="str">
        <f>IFERROR(VLOOKUP(B23,Planilha4!$A$200:$I$318,5,0)," ")</f>
        <v xml:space="preserve"> </v>
      </c>
      <c r="G23" s="11" t="str">
        <f>IFERROR(VLOOKUP(B23,Planilha4!$A$200:$I$318,6,0)," ")</f>
        <v xml:space="preserve"> </v>
      </c>
      <c r="H23" s="11" t="str">
        <f>IFERROR(VLOOKUP(B23,Planilha4!$A$200:$I$318,7,0)," ")</f>
        <v xml:space="preserve"> </v>
      </c>
      <c r="I23" s="11" t="str">
        <f>IFERROR(VLOOKUP(B23,Planilha4!$A$200:$I$318,8,0)," ")</f>
        <v xml:space="preserve"> </v>
      </c>
      <c r="J23" s="11" t="str">
        <f>IFERROR(VLOOKUP(B23,Planilha4!$A$200:$I$318,9,0)," ")</f>
        <v xml:space="preserve"> </v>
      </c>
      <c r="L23" s="32" t="s">
        <v>23</v>
      </c>
      <c r="M23" s="33">
        <v>1575</v>
      </c>
      <c r="N23" s="34" t="s">
        <v>24</v>
      </c>
      <c r="AJ23" t="str">
        <f t="shared" si="0"/>
        <v/>
      </c>
    </row>
    <row r="24" spans="2:36" ht="15.75" customHeight="1" thickBot="1" x14ac:dyDescent="0.3">
      <c r="B24" s="26"/>
      <c r="C24" s="10" t="str">
        <f>IFERROR(VLOOKUP(B24,Planilha4!$A$200:$I$318,2,0)," ")</f>
        <v xml:space="preserve"> </v>
      </c>
      <c r="D24" s="10" t="str">
        <f>IFERROR(VLOOKUP(B24,Planilha4!$A$200:$I$318,3,0)," ")</f>
        <v xml:space="preserve"> </v>
      </c>
      <c r="E24" s="11" t="str">
        <f>IFERROR(VLOOKUP(B24,Planilha4!$A$200:$I$318,4,0)," ")</f>
        <v xml:space="preserve"> </v>
      </c>
      <c r="F24" s="11" t="str">
        <f>IFERROR(VLOOKUP(B24,Planilha4!$A$200:$I$318,5,0)," ")</f>
        <v xml:space="preserve"> </v>
      </c>
      <c r="G24" s="11" t="str">
        <f>IFERROR(VLOOKUP(B24,Planilha4!$A$200:$I$318,6,0)," ")</f>
        <v xml:space="preserve"> </v>
      </c>
      <c r="H24" s="11" t="str">
        <f>IFERROR(VLOOKUP(B24,Planilha4!$A$200:$I$318,7,0)," ")</f>
        <v xml:space="preserve"> </v>
      </c>
      <c r="I24" s="11" t="str">
        <f>IFERROR(VLOOKUP(B24,Planilha4!$A$200:$I$318,8,0)," ")</f>
        <v xml:space="preserve"> </v>
      </c>
      <c r="J24" s="11" t="str">
        <f>IFERROR(VLOOKUP(B24,Planilha4!$A$200:$I$318,9,0)," ")</f>
        <v xml:space="preserve"> </v>
      </c>
      <c r="L24" s="32" t="s">
        <v>15</v>
      </c>
      <c r="M24" s="33">
        <v>50</v>
      </c>
      <c r="N24" s="34" t="s">
        <v>24</v>
      </c>
      <c r="AJ24" t="str">
        <f t="shared" si="0"/>
        <v/>
      </c>
    </row>
    <row r="25" spans="2:36" ht="15.75" customHeight="1" thickBot="1" x14ac:dyDescent="0.3">
      <c r="B25" s="26"/>
      <c r="C25" s="10" t="str">
        <f>IFERROR(VLOOKUP(B25,Planilha4!$A$200:$I$318,2,0)," ")</f>
        <v xml:space="preserve"> </v>
      </c>
      <c r="D25" s="10" t="str">
        <f>IFERROR(VLOOKUP(B25,Planilha4!$A$200:$I$318,3,0)," ")</f>
        <v xml:space="preserve"> </v>
      </c>
      <c r="E25" s="11" t="str">
        <f>IFERROR(VLOOKUP(B25,Planilha4!$A$200:$I$318,4,0)," ")</f>
        <v xml:space="preserve"> </v>
      </c>
      <c r="F25" s="11" t="str">
        <f>IFERROR(VLOOKUP(B25,Planilha4!$A$200:$I$318,5,0)," ")</f>
        <v xml:space="preserve"> </v>
      </c>
      <c r="G25" s="11" t="str">
        <f>IFERROR(VLOOKUP(B25,Planilha4!$A$200:$I$318,6,0)," ")</f>
        <v xml:space="preserve"> </v>
      </c>
      <c r="H25" s="11" t="str">
        <f>IFERROR(VLOOKUP(B25,Planilha4!$A$200:$I$318,7,0)," ")</f>
        <v xml:space="preserve"> </v>
      </c>
      <c r="I25" s="11" t="str">
        <f>IFERROR(VLOOKUP(B25,Planilha4!$A$200:$I$318,8,0)," ")</f>
        <v xml:space="preserve"> </v>
      </c>
      <c r="J25" s="11" t="str">
        <f>IFERROR(VLOOKUP(B25,Planilha4!$A$200:$I$318,9,0)," ")</f>
        <v xml:space="preserve"> </v>
      </c>
      <c r="L25" s="32" t="s">
        <v>25</v>
      </c>
      <c r="M25" s="33">
        <v>550</v>
      </c>
      <c r="N25" s="34" t="s">
        <v>1</v>
      </c>
      <c r="AJ25" t="str">
        <f t="shared" si="0"/>
        <v/>
      </c>
    </row>
    <row r="26" spans="2:36" ht="15.75" customHeight="1" thickBot="1" x14ac:dyDescent="0.3">
      <c r="B26" s="26"/>
      <c r="C26" s="10" t="str">
        <f>IFERROR(VLOOKUP(B26,Planilha4!$A$200:$I$318,2,0)," ")</f>
        <v xml:space="preserve"> </v>
      </c>
      <c r="D26" s="10" t="str">
        <f>IFERROR(VLOOKUP(B26,Planilha4!$A$200:$I$318,3,0)," ")</f>
        <v xml:space="preserve"> </v>
      </c>
      <c r="E26" s="11" t="str">
        <f>IFERROR(VLOOKUP(B26,Planilha4!$A$200:$I$318,4,0)," ")</f>
        <v xml:space="preserve"> </v>
      </c>
      <c r="F26" s="11" t="str">
        <f>IFERROR(VLOOKUP(B26,Planilha4!$A$200:$I$318,5,0)," ")</f>
        <v xml:space="preserve"> </v>
      </c>
      <c r="G26" s="11" t="str">
        <f>IFERROR(VLOOKUP(B26,Planilha4!$A$200:$I$318,6,0)," ")</f>
        <v xml:space="preserve"> </v>
      </c>
      <c r="H26" s="11" t="str">
        <f>IFERROR(VLOOKUP(B26,Planilha4!$A$200:$I$318,7,0)," ")</f>
        <v xml:space="preserve"> </v>
      </c>
      <c r="I26" s="11" t="str">
        <f>IFERROR(VLOOKUP(B26,Planilha4!$A$200:$I$318,8,0)," ")</f>
        <v xml:space="preserve"> </v>
      </c>
      <c r="J26" s="11" t="str">
        <f>IFERROR(VLOOKUP(B26,Planilha4!$A$200:$I$318,9,0)," ")</f>
        <v xml:space="preserve"> </v>
      </c>
      <c r="L26" s="32" t="s">
        <v>26</v>
      </c>
      <c r="M26" s="33">
        <v>120</v>
      </c>
      <c r="N26" s="34" t="s">
        <v>24</v>
      </c>
      <c r="AJ26" t="str">
        <f t="shared" si="0"/>
        <v/>
      </c>
    </row>
    <row r="27" spans="2:36" ht="15.75" customHeight="1" thickBot="1" x14ac:dyDescent="0.3">
      <c r="B27" s="26"/>
      <c r="C27" s="10" t="str">
        <f>IFERROR(VLOOKUP(B27,Planilha4!$A$200:$I$318,2,0)," ")</f>
        <v xml:space="preserve"> </v>
      </c>
      <c r="D27" s="10" t="str">
        <f>IFERROR(VLOOKUP(B27,Planilha4!$A$200:$I$318,3,0)," ")</f>
        <v xml:space="preserve"> </v>
      </c>
      <c r="E27" s="11" t="str">
        <f>IFERROR(VLOOKUP(B27,Planilha4!$A$200:$I$318,4,0)," ")</f>
        <v xml:space="preserve"> </v>
      </c>
      <c r="F27" s="11" t="str">
        <f>IFERROR(VLOOKUP(B27,Planilha4!$A$200:$I$318,5,0)," ")</f>
        <v xml:space="preserve"> </v>
      </c>
      <c r="G27" s="11" t="str">
        <f>IFERROR(VLOOKUP(B27,Planilha4!$A$200:$I$318,6,0)," ")</f>
        <v xml:space="preserve"> </v>
      </c>
      <c r="H27" s="11" t="str">
        <f>IFERROR(VLOOKUP(B27,Planilha4!$A$200:$I$318,7,0)," ")</f>
        <v xml:space="preserve"> </v>
      </c>
      <c r="I27" s="11" t="str">
        <f>IFERROR(VLOOKUP(B27,Planilha4!$A$200:$I$318,8,0)," ")</f>
        <v xml:space="preserve"> </v>
      </c>
      <c r="J27" s="11" t="str">
        <f>IFERROR(VLOOKUP(B27,Planilha4!$A$200:$I$318,9,0)," ")</f>
        <v xml:space="preserve"> </v>
      </c>
      <c r="L27" s="32" t="s">
        <v>35</v>
      </c>
      <c r="M27" s="33">
        <v>150</v>
      </c>
      <c r="N27" s="34" t="s">
        <v>24</v>
      </c>
      <c r="AJ27" t="str">
        <f t="shared" si="0"/>
        <v/>
      </c>
    </row>
    <row r="28" spans="2:36" ht="15.75" customHeight="1" thickBot="1" x14ac:dyDescent="0.3">
      <c r="B28" s="26"/>
      <c r="C28" s="10" t="str">
        <f>IFERROR(VLOOKUP(B28,Planilha4!$A$200:$I$318,2,0)," ")</f>
        <v xml:space="preserve"> </v>
      </c>
      <c r="D28" s="10" t="str">
        <f>IFERROR(VLOOKUP(B28,Planilha4!$A$200:$I$318,3,0)," ")</f>
        <v xml:space="preserve"> </v>
      </c>
      <c r="E28" s="11" t="str">
        <f>IFERROR(VLOOKUP(B28,Planilha4!$A$200:$I$318,4,0)," ")</f>
        <v xml:space="preserve"> </v>
      </c>
      <c r="F28" s="11" t="str">
        <f>IFERROR(VLOOKUP(B28,Planilha4!$A$200:$I$318,5,0)," ")</f>
        <v xml:space="preserve"> </v>
      </c>
      <c r="G28" s="11" t="str">
        <f>IFERROR(VLOOKUP(B28,Planilha4!$A$200:$I$318,6,0)," ")</f>
        <v xml:space="preserve"> </v>
      </c>
      <c r="H28" s="11" t="str">
        <f>IFERROR(VLOOKUP(B28,Planilha4!$A$200:$I$318,7,0)," ")</f>
        <v xml:space="preserve"> </v>
      </c>
      <c r="I28" s="11" t="str">
        <f>IFERROR(VLOOKUP(B28,Planilha4!$A$200:$I$318,8,0)," ")</f>
        <v xml:space="preserve"> </v>
      </c>
      <c r="J28" s="11" t="str">
        <f>IFERROR(VLOOKUP(B28,Planilha4!$A$200:$I$318,9,0)," ")</f>
        <v xml:space="preserve"> </v>
      </c>
      <c r="AJ28" t="str">
        <f t="shared" si="0"/>
        <v/>
      </c>
    </row>
    <row r="29" spans="2:36" ht="15.75" customHeight="1" thickBot="1" x14ac:dyDescent="0.3">
      <c r="B29" s="26"/>
      <c r="C29" s="10" t="str">
        <f>IFERROR(VLOOKUP(B29,Planilha4!$A$200:$I$318,2,0)," ")</f>
        <v xml:space="preserve"> </v>
      </c>
      <c r="D29" s="10" t="str">
        <f>IFERROR(VLOOKUP(B29,Planilha4!$A$200:$I$318,3,0)," ")</f>
        <v xml:space="preserve"> </v>
      </c>
      <c r="E29" s="11" t="str">
        <f>IFERROR(VLOOKUP(B29,Planilha4!$A$200:$I$318,4,0)," ")</f>
        <v xml:space="preserve"> </v>
      </c>
      <c r="F29" s="11" t="str">
        <f>IFERROR(VLOOKUP(B29,Planilha4!$A$200:$I$318,5,0)," ")</f>
        <v xml:space="preserve"> </v>
      </c>
      <c r="G29" s="11" t="str">
        <f>IFERROR(VLOOKUP(B29,Planilha4!$A$200:$I$318,6,0)," ")</f>
        <v xml:space="preserve"> </v>
      </c>
      <c r="H29" s="11" t="str">
        <f>IFERROR(VLOOKUP(B29,Planilha4!$A$200:$I$318,7,0)," ")</f>
        <v xml:space="preserve"> </v>
      </c>
      <c r="I29" s="11" t="str">
        <f>IFERROR(VLOOKUP(B29,Planilha4!$A$200:$I$318,8,0)," ")</f>
        <v xml:space="preserve"> </v>
      </c>
      <c r="J29" s="11" t="str">
        <f>IFERROR(VLOOKUP(B29,Planilha4!$A$200:$I$318,9,0)," ")</f>
        <v xml:space="preserve"> </v>
      </c>
      <c r="L29" s="43" t="s">
        <v>30</v>
      </c>
      <c r="M29" s="44"/>
      <c r="N29" s="45"/>
      <c r="AJ29" t="str">
        <f t="shared" si="0"/>
        <v/>
      </c>
    </row>
    <row r="30" spans="2:36" ht="15.75" customHeight="1" thickBot="1" x14ac:dyDescent="0.3">
      <c r="B30" s="26"/>
      <c r="C30" s="10" t="str">
        <f>IFERROR(VLOOKUP(B30,Planilha4!$A$200:$I$318,2,0)," ")</f>
        <v xml:space="preserve"> </v>
      </c>
      <c r="D30" s="10" t="str">
        <f>IFERROR(VLOOKUP(B30,Planilha4!$A$200:$I$318,3,0)," ")</f>
        <v xml:space="preserve"> </v>
      </c>
      <c r="E30" s="11" t="str">
        <f>IFERROR(VLOOKUP(B30,Planilha4!$A$200:$I$318,4,0)," ")</f>
        <v xml:space="preserve"> </v>
      </c>
      <c r="F30" s="11" t="str">
        <f>IFERROR(VLOOKUP(B30,Planilha4!$A$200:$I$318,5,0)," ")</f>
        <v xml:space="preserve"> </v>
      </c>
      <c r="G30" s="11" t="str">
        <f>IFERROR(VLOOKUP(B30,Planilha4!$A$200:$I$318,6,0)," ")</f>
        <v xml:space="preserve"> </v>
      </c>
      <c r="H30" s="11" t="str">
        <f>IFERROR(VLOOKUP(B30,Planilha4!$A$200:$I$318,7,0)," ")</f>
        <v xml:space="preserve"> </v>
      </c>
      <c r="I30" s="11" t="str">
        <f>IFERROR(VLOOKUP(B30,Planilha4!$A$200:$I$318,8,0)," ")</f>
        <v xml:space="preserve"> </v>
      </c>
      <c r="J30" s="11" t="str">
        <f>IFERROR(VLOOKUP(B30,Planilha4!$A$200:$I$318,9,0)," ")</f>
        <v xml:space="preserve"> </v>
      </c>
      <c r="L30" s="15" t="s">
        <v>27</v>
      </c>
      <c r="M30" s="14" t="s">
        <v>28</v>
      </c>
      <c r="N30" s="14" t="s">
        <v>29</v>
      </c>
      <c r="AJ30" t="str">
        <f t="shared" si="0"/>
        <v/>
      </c>
    </row>
    <row r="31" spans="2:36" ht="15.75" customHeight="1" thickBot="1" x14ac:dyDescent="0.3">
      <c r="B31" s="26"/>
      <c r="C31" s="10" t="str">
        <f>IFERROR(VLOOKUP(B31,Planilha4!$A$200:$I$318,2,0)," ")</f>
        <v xml:space="preserve"> </v>
      </c>
      <c r="D31" s="10" t="str">
        <f>IFERROR(VLOOKUP(B31,Planilha4!$A$200:$I$318,3,0)," ")</f>
        <v xml:space="preserve"> </v>
      </c>
      <c r="E31" s="11" t="str">
        <f>IFERROR(VLOOKUP(B31,Planilha4!$A$200:$I$318,4,0)," ")</f>
        <v xml:space="preserve"> </v>
      </c>
      <c r="F31" s="11" t="str">
        <f>IFERROR(VLOOKUP(B31,Planilha4!$A$200:$I$318,5,0)," ")</f>
        <v xml:space="preserve"> </v>
      </c>
      <c r="G31" s="11" t="str">
        <f>IFERROR(VLOOKUP(B31,Planilha4!$A$200:$I$318,6,0)," ")</f>
        <v xml:space="preserve"> </v>
      </c>
      <c r="H31" s="11" t="str">
        <f>IFERROR(VLOOKUP(B31,Planilha4!$A$200:$I$318,7,0)," ")</f>
        <v xml:space="preserve"> </v>
      </c>
      <c r="I31" s="11" t="str">
        <f>IFERROR(VLOOKUP(B31,Planilha4!$A$200:$I$318,8,0)," ")</f>
        <v xml:space="preserve"> </v>
      </c>
      <c r="J31" s="11" t="str">
        <f>IFERROR(VLOOKUP(B31,Planilha4!$A$200:$I$318,9,0)," ")</f>
        <v xml:space="preserve"> </v>
      </c>
      <c r="L31" s="16" t="s">
        <v>31</v>
      </c>
      <c r="M31" s="31">
        <v>550</v>
      </c>
      <c r="N31" s="17" t="s">
        <v>1</v>
      </c>
      <c r="AJ31" t="str">
        <f t="shared" si="0"/>
        <v/>
      </c>
    </row>
    <row r="32" spans="2:36" ht="15.75" customHeight="1" thickBot="1" x14ac:dyDescent="0.3">
      <c r="B32" s="26"/>
      <c r="C32" s="10" t="str">
        <f>IFERROR(VLOOKUP(B32,Planilha4!$A$200:$I$318,2,0)," ")</f>
        <v xml:space="preserve"> </v>
      </c>
      <c r="D32" s="10" t="str">
        <f>IFERROR(VLOOKUP(B32,Planilha4!$A$200:$I$318,3,0)," ")</f>
        <v xml:space="preserve"> </v>
      </c>
      <c r="E32" s="11" t="str">
        <f>IFERROR(VLOOKUP(B32,Planilha4!$A$200:$I$318,4,0)," ")</f>
        <v xml:space="preserve"> </v>
      </c>
      <c r="F32" s="11" t="str">
        <f>IFERROR(VLOOKUP(B32,Planilha4!$A$200:$I$318,5,0)," ")</f>
        <v xml:space="preserve"> </v>
      </c>
      <c r="G32" s="11" t="str">
        <f>IFERROR(VLOOKUP(B32,Planilha4!$A$200:$I$318,6,0)," ")</f>
        <v xml:space="preserve"> </v>
      </c>
      <c r="H32" s="11" t="str">
        <f>IFERROR(VLOOKUP(B32,Planilha4!$A$200:$I$318,7,0)," ")</f>
        <v xml:space="preserve"> </v>
      </c>
      <c r="I32" s="11" t="str">
        <f>IFERROR(VLOOKUP(B32,Planilha4!$A$200:$I$318,8,0)," ")</f>
        <v xml:space="preserve"> </v>
      </c>
      <c r="J32" s="11" t="str">
        <f>IFERROR(VLOOKUP(B32,Planilha4!$A$200:$I$318,9,0)," ")</f>
        <v xml:space="preserve"> </v>
      </c>
      <c r="L32" s="16" t="s">
        <v>32</v>
      </c>
      <c r="M32" s="31">
        <v>550</v>
      </c>
      <c r="N32" s="17" t="s">
        <v>1</v>
      </c>
      <c r="AJ32" t="str">
        <f t="shared" si="0"/>
        <v/>
      </c>
    </row>
    <row r="33" spans="2:36" ht="15.75" customHeight="1" thickBot="1" x14ac:dyDescent="0.3">
      <c r="B33" s="26"/>
      <c r="C33" s="10" t="str">
        <f>IFERROR(VLOOKUP(B33,Planilha4!$A$200:$I$318,2,0)," ")</f>
        <v xml:space="preserve"> </v>
      </c>
      <c r="D33" s="10" t="str">
        <f>IFERROR(VLOOKUP(B33,Planilha4!$A$200:$I$318,3,0)," ")</f>
        <v xml:space="preserve"> </v>
      </c>
      <c r="E33" s="11" t="str">
        <f>IFERROR(VLOOKUP(B33,Planilha4!$A$200:$I$318,4,0)," ")</f>
        <v xml:space="preserve"> </v>
      </c>
      <c r="F33" s="11" t="str">
        <f>IFERROR(VLOOKUP(B33,Planilha4!$A$200:$I$318,5,0)," ")</f>
        <v xml:space="preserve"> </v>
      </c>
      <c r="G33" s="11" t="str">
        <f>IFERROR(VLOOKUP(B33,Planilha4!$A$200:$I$318,6,0)," ")</f>
        <v xml:space="preserve"> </v>
      </c>
      <c r="H33" s="11" t="str">
        <f>IFERROR(VLOOKUP(B33,Planilha4!$A$200:$I$318,7,0)," ")</f>
        <v xml:space="preserve"> </v>
      </c>
      <c r="I33" s="11" t="str">
        <f>IFERROR(VLOOKUP(B33,Planilha4!$A$200:$I$318,8,0)," ")</f>
        <v xml:space="preserve"> </v>
      </c>
      <c r="J33" s="11" t="str">
        <f>IFERROR(VLOOKUP(B33,Planilha4!$A$200:$I$318,9,0)," ")</f>
        <v xml:space="preserve"> </v>
      </c>
      <c r="L33" s="16" t="s">
        <v>33</v>
      </c>
      <c r="M33" s="31">
        <v>800</v>
      </c>
      <c r="N33" s="17" t="s">
        <v>1</v>
      </c>
      <c r="AJ33" t="str">
        <f>LEFT(B33,14)</f>
        <v/>
      </c>
    </row>
    <row r="34" spans="2:36" ht="15.75" customHeight="1" x14ac:dyDescent="0.25">
      <c r="B34" s="26"/>
      <c r="C34" s="10" t="str">
        <f>IFERROR(VLOOKUP(B34,Planilha4!$A$200:$I$318,2,0)," ")</f>
        <v xml:space="preserve"> </v>
      </c>
      <c r="D34" s="10" t="str">
        <f>IFERROR(VLOOKUP(B34,Planilha4!$A$200:$I$318,3,0)," ")</f>
        <v xml:space="preserve"> </v>
      </c>
      <c r="E34" s="11" t="str">
        <f>IFERROR(VLOOKUP(B34,Planilha4!$A$200:$I$318,4,0)," ")</f>
        <v xml:space="preserve"> </v>
      </c>
      <c r="F34" s="11" t="str">
        <f>IFERROR(VLOOKUP(B34,Planilha4!$A$200:$I$318,5,0)," ")</f>
        <v xml:space="preserve"> </v>
      </c>
      <c r="G34" s="11" t="str">
        <f>IFERROR(VLOOKUP(B34,Planilha4!$A$200:$I$318,6,0)," ")</f>
        <v xml:space="preserve"> </v>
      </c>
      <c r="H34" s="11" t="str">
        <f>IFERROR(VLOOKUP(B34,Planilha4!$A$200:$I$318,7,0)," ")</f>
        <v xml:space="preserve"> </v>
      </c>
      <c r="I34" s="11" t="str">
        <f>IFERROR(VLOOKUP(B34,Planilha4!$A$200:$I$318,8,0)," ")</f>
        <v xml:space="preserve"> </v>
      </c>
      <c r="J34" s="11" t="str">
        <f>IFERROR(VLOOKUP(B34,Planilha4!$A$200:$I$318,9,0)," ")</f>
        <v xml:space="preserve"> </v>
      </c>
      <c r="AJ34" t="str">
        <f t="shared" si="0"/>
        <v/>
      </c>
    </row>
    <row r="35" spans="2:36" ht="15.75" customHeight="1" x14ac:dyDescent="0.25">
      <c r="B35" s="26"/>
      <c r="C35" s="10" t="str">
        <f>IFERROR(VLOOKUP(B35,Planilha4!$A$200:$I$318,2,0)," ")</f>
        <v xml:space="preserve"> </v>
      </c>
      <c r="D35" s="10" t="str">
        <f>IFERROR(VLOOKUP(B35,Planilha4!$A$200:$I$318,3,0)," ")</f>
        <v xml:space="preserve"> </v>
      </c>
      <c r="E35" s="11" t="str">
        <f>IFERROR(VLOOKUP(B35,Planilha4!$A$200:$I$318,4,0)," ")</f>
        <v xml:space="preserve"> </v>
      </c>
      <c r="F35" s="11" t="str">
        <f>IFERROR(VLOOKUP(B35,Planilha4!$A$200:$I$318,5,0)," ")</f>
        <v xml:space="preserve"> </v>
      </c>
      <c r="G35" s="11" t="str">
        <f>IFERROR(VLOOKUP(B35,Planilha4!$A$200:$I$318,6,0)," ")</f>
        <v xml:space="preserve"> </v>
      </c>
      <c r="H35" s="11" t="str">
        <f>IFERROR(VLOOKUP(B35,Planilha4!$A$200:$I$318,7,0)," ")</f>
        <v xml:space="preserve"> </v>
      </c>
      <c r="I35" s="11" t="str">
        <f>IFERROR(VLOOKUP(B35,Planilha4!$A$200:$I$318,8,0)," ")</f>
        <v xml:space="preserve"> </v>
      </c>
      <c r="J35" s="11" t="str">
        <f>IFERROR(VLOOKUP(B35,Planilha4!$A$200:$I$318,9,0)," ")</f>
        <v xml:space="preserve"> </v>
      </c>
      <c r="AJ35" t="str">
        <f t="shared" si="0"/>
        <v/>
      </c>
    </row>
    <row r="36" spans="2:36" ht="15.75" customHeight="1" x14ac:dyDescent="0.25">
      <c r="B36" s="26"/>
      <c r="C36" s="10" t="str">
        <f>IFERROR(VLOOKUP(B36,Planilha4!$A$200:$I$318,2,0)," ")</f>
        <v xml:space="preserve"> </v>
      </c>
      <c r="D36" s="10" t="str">
        <f>IFERROR(VLOOKUP(B36,Planilha4!$A$200:$I$318,3,0)," ")</f>
        <v xml:space="preserve"> </v>
      </c>
      <c r="E36" s="11" t="str">
        <f>IFERROR(VLOOKUP(B36,Planilha4!$A$200:$I$318,4,0)," ")</f>
        <v xml:space="preserve"> </v>
      </c>
      <c r="F36" s="11" t="str">
        <f>IFERROR(VLOOKUP(B36,Planilha4!$A$200:$I$318,5,0)," ")</f>
        <v xml:space="preserve"> </v>
      </c>
      <c r="G36" s="11" t="str">
        <f>IFERROR(VLOOKUP(B36,Planilha4!$A$200:$I$318,6,0)," ")</f>
        <v xml:space="preserve"> </v>
      </c>
      <c r="H36" s="11" t="str">
        <f>IFERROR(VLOOKUP(B36,Planilha4!$A$200:$I$318,7,0)," ")</f>
        <v xml:space="preserve"> </v>
      </c>
      <c r="I36" s="11" t="str">
        <f>IFERROR(VLOOKUP(B36,Planilha4!$A$200:$I$318,8,0)," ")</f>
        <v xml:space="preserve"> </v>
      </c>
      <c r="J36" s="11" t="str">
        <f>IFERROR(VLOOKUP(B36,Planilha4!$A$200:$I$318,9,0)," ")</f>
        <v xml:space="preserve"> </v>
      </c>
      <c r="AJ36" t="str">
        <f t="shared" si="0"/>
        <v/>
      </c>
    </row>
    <row r="37" spans="2:36" ht="15.75" customHeight="1" x14ac:dyDescent="0.25">
      <c r="B37" s="26"/>
      <c r="C37" s="10" t="str">
        <f>IFERROR(VLOOKUP(B37,Planilha4!$A$200:$I$318,2,0)," ")</f>
        <v xml:space="preserve"> </v>
      </c>
      <c r="D37" s="10" t="str">
        <f>IFERROR(VLOOKUP(B37,Planilha4!$A$200:$I$318,3,0)," ")</f>
        <v xml:space="preserve"> </v>
      </c>
      <c r="E37" s="11" t="str">
        <f>IFERROR(VLOOKUP(B37,Planilha4!$A$200:$I$318,4,0)," ")</f>
        <v xml:space="preserve"> </v>
      </c>
      <c r="F37" s="11" t="str">
        <f>IFERROR(VLOOKUP(B37,Planilha4!$A$200:$I$318,5,0)," ")</f>
        <v xml:space="preserve"> </v>
      </c>
      <c r="G37" s="11" t="str">
        <f>IFERROR(VLOOKUP(B37,Planilha4!$A$200:$I$318,6,0)," ")</f>
        <v xml:space="preserve"> </v>
      </c>
      <c r="H37" s="11" t="str">
        <f>IFERROR(VLOOKUP(B37,Planilha4!$A$200:$I$318,7,0)," ")</f>
        <v xml:space="preserve"> </v>
      </c>
      <c r="I37" s="11" t="str">
        <f>IFERROR(VLOOKUP(B37,Planilha4!$A$200:$I$318,8,0)," ")</f>
        <v xml:space="preserve"> </v>
      </c>
      <c r="J37" s="11" t="str">
        <f>IFERROR(VLOOKUP(B37,Planilha4!$A$200:$I$318,9,0)," ")</f>
        <v xml:space="preserve"> </v>
      </c>
      <c r="AJ37" t="str">
        <f t="shared" si="0"/>
        <v/>
      </c>
    </row>
    <row r="38" spans="2:36" ht="15.75" customHeight="1" x14ac:dyDescent="0.25">
      <c r="B38" s="26"/>
      <c r="C38" s="10" t="str">
        <f>IFERROR(VLOOKUP(B38,Planilha4!$A$200:$I$318,2,0)," ")</f>
        <v xml:space="preserve"> </v>
      </c>
      <c r="D38" s="10" t="str">
        <f>IFERROR(VLOOKUP(B38,Planilha4!$A$200:$I$318,3,0)," ")</f>
        <v xml:space="preserve"> </v>
      </c>
      <c r="E38" s="11" t="str">
        <f>IFERROR(VLOOKUP(B38,Planilha4!$A$200:$I$318,4,0)," ")</f>
        <v xml:space="preserve"> </v>
      </c>
      <c r="F38" s="11" t="str">
        <f>IFERROR(VLOOKUP(B38,Planilha4!$A$200:$I$318,5,0)," ")</f>
        <v xml:space="preserve"> </v>
      </c>
      <c r="G38" s="11" t="str">
        <f>IFERROR(VLOOKUP(B38,Planilha4!$A$200:$I$318,6,0)," ")</f>
        <v xml:space="preserve"> </v>
      </c>
      <c r="H38" s="11" t="str">
        <f>IFERROR(VLOOKUP(B38,Planilha4!$A$200:$I$318,7,0)," ")</f>
        <v xml:space="preserve"> </v>
      </c>
      <c r="I38" s="11" t="str">
        <f>IFERROR(VLOOKUP(B38,Planilha4!$A$200:$I$318,8,0)," ")</f>
        <v xml:space="preserve"> </v>
      </c>
      <c r="J38" s="11" t="str">
        <f>IFERROR(VLOOKUP(B38,Planilha4!$A$200:$I$318,9,0)," ")</f>
        <v xml:space="preserve"> </v>
      </c>
    </row>
    <row r="39" spans="2:36" ht="15.75" customHeight="1" x14ac:dyDescent="0.25">
      <c r="B39" s="26"/>
      <c r="C39" s="10" t="str">
        <f>IFERROR(VLOOKUP(B39,Planilha4!$A$200:$I$318,2,0)," ")</f>
        <v xml:space="preserve"> </v>
      </c>
      <c r="D39" s="10" t="str">
        <f>IFERROR(VLOOKUP(B39,Planilha4!$A$200:$I$318,3,0)," ")</f>
        <v xml:space="preserve"> </v>
      </c>
      <c r="E39" s="11" t="str">
        <f>IFERROR(VLOOKUP(B39,Planilha4!$A$200:$I$318,4,0)," ")</f>
        <v xml:space="preserve"> </v>
      </c>
      <c r="F39" s="11" t="str">
        <f>IFERROR(VLOOKUP(B39,Planilha4!$A$200:$I$318,5,0)," ")</f>
        <v xml:space="preserve"> </v>
      </c>
      <c r="G39" s="11" t="str">
        <f>IFERROR(VLOOKUP(B39,Planilha4!$A$200:$I$318,6,0)," ")</f>
        <v xml:space="preserve"> </v>
      </c>
      <c r="H39" s="11" t="str">
        <f>IFERROR(VLOOKUP(B39,Planilha4!$A$200:$I$318,7,0)," ")</f>
        <v xml:space="preserve"> </v>
      </c>
      <c r="I39" s="11" t="str">
        <f>IFERROR(VLOOKUP(B39,Planilha4!$A$200:$I$318,8,0)," ")</f>
        <v xml:space="preserve"> </v>
      </c>
      <c r="J39" s="11" t="str">
        <f>IFERROR(VLOOKUP(B39,Planilha4!$A$200:$I$318,9,0)," ")</f>
        <v xml:space="preserve"> </v>
      </c>
    </row>
    <row r="40" spans="2:36" ht="15.75" customHeight="1" x14ac:dyDescent="0.25">
      <c r="B40" s="26"/>
      <c r="C40" s="10" t="str">
        <f>IFERROR(VLOOKUP(B40,Planilha4!$A$200:$I$318,2,0)," ")</f>
        <v xml:space="preserve"> </v>
      </c>
      <c r="D40" s="10" t="str">
        <f>IFERROR(VLOOKUP(B40,Planilha4!$A$200:$I$318,3,0)," ")</f>
        <v xml:space="preserve"> </v>
      </c>
      <c r="E40" s="11" t="str">
        <f>IFERROR(VLOOKUP(B40,Planilha4!$A$200:$I$318,4,0)," ")</f>
        <v xml:space="preserve"> </v>
      </c>
      <c r="F40" s="11" t="str">
        <f>IFERROR(VLOOKUP(B40,Planilha4!$A$200:$I$318,5,0)," ")</f>
        <v xml:space="preserve"> </v>
      </c>
      <c r="G40" s="11" t="str">
        <f>IFERROR(VLOOKUP(B40,Planilha4!$A$200:$I$318,6,0)," ")</f>
        <v xml:space="preserve"> </v>
      </c>
      <c r="H40" s="11" t="str">
        <f>IFERROR(VLOOKUP(B40,Planilha4!$A$200:$I$318,7,0)," ")</f>
        <v xml:space="preserve"> </v>
      </c>
      <c r="I40" s="11" t="str">
        <f>IFERROR(VLOOKUP(B40,Planilha4!$A$200:$I$318,8,0)," ")</f>
        <v xml:space="preserve"> </v>
      </c>
      <c r="J40" s="11" t="str">
        <f>IFERROR(VLOOKUP(B40,Planilha4!$A$200:$I$318,9,0)," ")</f>
        <v xml:space="preserve"> </v>
      </c>
    </row>
    <row r="41" spans="2:36" ht="15.75" customHeight="1" x14ac:dyDescent="0.25">
      <c r="B41" s="26"/>
      <c r="C41" s="10" t="str">
        <f>IFERROR(VLOOKUP(B41,Planilha4!$A$200:$I$318,2,0)," ")</f>
        <v xml:space="preserve"> </v>
      </c>
      <c r="D41" s="10" t="str">
        <f>IFERROR(VLOOKUP(B41,Planilha4!$A$200:$I$318,3,0)," ")</f>
        <v xml:space="preserve"> </v>
      </c>
      <c r="E41" s="11" t="str">
        <f>IFERROR(VLOOKUP(B41,Planilha4!$A$200:$I$318,4,0)," ")</f>
        <v xml:space="preserve"> </v>
      </c>
      <c r="F41" s="11" t="str">
        <f>IFERROR(VLOOKUP(B41,Planilha4!$A$200:$I$318,5,0)," ")</f>
        <v xml:space="preserve"> </v>
      </c>
      <c r="G41" s="11" t="str">
        <f>IFERROR(VLOOKUP(B41,Planilha4!$A$200:$I$318,6,0)," ")</f>
        <v xml:space="preserve"> </v>
      </c>
      <c r="H41" s="11" t="str">
        <f>IFERROR(VLOOKUP(B41,Planilha4!$A$200:$I$318,7,0)," ")</f>
        <v xml:space="preserve"> </v>
      </c>
      <c r="I41" s="11" t="str">
        <f>IFERROR(VLOOKUP(B41,Planilha4!$A$200:$I$318,8,0)," ")</f>
        <v xml:space="preserve"> </v>
      </c>
      <c r="J41" s="11" t="str">
        <f>IFERROR(VLOOKUP(B41,Planilha4!$A$200:$I$318,9,0)," ")</f>
        <v xml:space="preserve"> </v>
      </c>
    </row>
    <row r="42" spans="2:36" ht="15.75" customHeight="1" x14ac:dyDescent="0.25">
      <c r="B42" s="12"/>
      <c r="C42" s="10" t="str">
        <f>IFERROR(VLOOKUP(B42,Planilha4!$A$200:$I$318,2,0)," ")</f>
        <v xml:space="preserve"> </v>
      </c>
      <c r="D42" s="10" t="str">
        <f>IFERROR(VLOOKUP(B42,Planilha4!$A$200:$I$318,3,0)," ")</f>
        <v xml:space="preserve"> </v>
      </c>
      <c r="E42" s="11" t="str">
        <f>IFERROR(VLOOKUP(B42,Planilha4!$A$200:$I$318,4,0)," ")</f>
        <v xml:space="preserve"> </v>
      </c>
      <c r="F42" s="11" t="str">
        <f>IFERROR(VLOOKUP(B42,Planilha4!$A$200:$I$318,5,0)," ")</f>
        <v xml:space="preserve"> </v>
      </c>
      <c r="G42" s="11" t="str">
        <f>IFERROR(VLOOKUP(B42,Planilha4!$A$200:$I$318,6,0)," ")</f>
        <v xml:space="preserve"> </v>
      </c>
      <c r="H42" s="11" t="str">
        <f>IFERROR(VLOOKUP(B42,Planilha4!$A$200:$I$318,7,0)," ")</f>
        <v xml:space="preserve"> </v>
      </c>
      <c r="I42" s="11" t="str">
        <f>IFERROR(VLOOKUP(B42,Planilha4!$A$200:$I$318,8,0)," ")</f>
        <v xml:space="preserve"> </v>
      </c>
      <c r="J42" s="11" t="str">
        <f>IFERROR(VLOOKUP(B42,Planilha4!$A$200:$I$318,9,0)," ")</f>
        <v xml:space="preserve"> </v>
      </c>
    </row>
  </sheetData>
  <sheetProtection algorithmName="SHA-512" hashValue="qvrvHe4Hde/Arxj2c0An8iERsExZYby1jOA7DTSoyq2SAFPLo6ZyJ7B76oA8R1ACKzz/bctK2Lc1HuDjws2Tpw==" saltValue="uM3gpDXgxg1G0EBbiK9TGg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200:I318"/>
  <sheetViews>
    <sheetView topLeftCell="A176" workbookViewId="0">
      <selection activeCell="A200" sqref="A200"/>
    </sheetView>
  </sheetViews>
  <sheetFormatPr defaultRowHeight="15" x14ac:dyDescent="0.25"/>
  <cols>
    <col min="1" max="1" width="16.140625" bestFit="1" customWidth="1"/>
    <col min="2" max="2" width="16.5703125" bestFit="1" customWidth="1"/>
    <col min="3" max="3" width="9.5703125" bestFit="1" customWidth="1"/>
    <col min="4" max="4" width="12.85546875" style="29" bestFit="1" customWidth="1"/>
    <col min="5" max="5" width="13" style="29" bestFit="1" customWidth="1"/>
    <col min="6" max="6" width="12.7109375" style="29" bestFit="1" customWidth="1"/>
    <col min="7" max="7" width="12.85546875" style="29" bestFit="1" customWidth="1"/>
    <col min="8" max="8" width="11.7109375" bestFit="1" customWidth="1"/>
    <col min="9" max="9" width="12.7109375" bestFit="1" customWidth="1"/>
  </cols>
  <sheetData>
    <row r="200" spans="1:9" x14ac:dyDescent="0.25">
      <c r="A200" t="s">
        <v>11</v>
      </c>
      <c r="B200" t="s">
        <v>34</v>
      </c>
      <c r="C200" t="s">
        <v>2</v>
      </c>
      <c r="D200" s="29" t="s">
        <v>15</v>
      </c>
      <c r="E200" s="29" t="s">
        <v>16</v>
      </c>
      <c r="F200" s="29" t="s">
        <v>17</v>
      </c>
      <c r="G200" s="29" t="s">
        <v>18</v>
      </c>
      <c r="H200" t="s">
        <v>19</v>
      </c>
      <c r="I200" t="s">
        <v>12</v>
      </c>
    </row>
    <row r="201" spans="1:9" x14ac:dyDescent="0.25">
      <c r="A201" t="s">
        <v>40</v>
      </c>
      <c r="B201" t="s">
        <v>41</v>
      </c>
      <c r="C201" t="s">
        <v>38</v>
      </c>
      <c r="D201" s="30">
        <v>150</v>
      </c>
      <c r="E201" s="30">
        <v>360</v>
      </c>
      <c r="F201" s="30">
        <v>4725</v>
      </c>
      <c r="G201" s="30">
        <v>550</v>
      </c>
      <c r="H201" s="30">
        <v>450</v>
      </c>
      <c r="I201" s="30">
        <v>6235</v>
      </c>
    </row>
    <row r="202" spans="1:9" x14ac:dyDescent="0.25">
      <c r="A202" t="s">
        <v>42</v>
      </c>
      <c r="B202" t="s">
        <v>43</v>
      </c>
      <c r="C202" t="s">
        <v>38</v>
      </c>
      <c r="D202" s="30">
        <v>100</v>
      </c>
      <c r="E202" s="30">
        <v>240</v>
      </c>
      <c r="F202" s="30">
        <v>3150</v>
      </c>
      <c r="G202" s="30">
        <v>550</v>
      </c>
      <c r="H202" s="30">
        <v>300</v>
      </c>
      <c r="I202" s="30">
        <v>4340</v>
      </c>
    </row>
    <row r="203" spans="1:9" x14ac:dyDescent="0.25">
      <c r="A203" t="s">
        <v>44</v>
      </c>
      <c r="B203" t="s">
        <v>45</v>
      </c>
      <c r="C203" t="s">
        <v>38</v>
      </c>
      <c r="D203" s="30">
        <v>50</v>
      </c>
      <c r="E203" s="30">
        <v>120</v>
      </c>
      <c r="F203" s="30">
        <v>1575</v>
      </c>
      <c r="G203" s="30">
        <v>550</v>
      </c>
      <c r="H203" s="30">
        <v>150</v>
      </c>
      <c r="I203" s="30">
        <v>2445</v>
      </c>
    </row>
    <row r="204" spans="1:9" x14ac:dyDescent="0.25">
      <c r="A204" t="s">
        <v>46</v>
      </c>
      <c r="B204" t="s">
        <v>47</v>
      </c>
      <c r="C204" t="s">
        <v>38</v>
      </c>
      <c r="D204" s="30">
        <v>150</v>
      </c>
      <c r="E204" s="30">
        <v>360</v>
      </c>
      <c r="F204" s="30">
        <v>4725</v>
      </c>
      <c r="G204" s="30">
        <v>550</v>
      </c>
      <c r="H204" s="30">
        <v>450</v>
      </c>
      <c r="I204" s="30">
        <v>6235</v>
      </c>
    </row>
    <row r="205" spans="1:9" x14ac:dyDescent="0.25">
      <c r="A205" t="s">
        <v>48</v>
      </c>
      <c r="B205" t="s">
        <v>49</v>
      </c>
      <c r="C205" t="s">
        <v>38</v>
      </c>
      <c r="D205" s="30">
        <v>100</v>
      </c>
      <c r="E205" s="30">
        <v>240</v>
      </c>
      <c r="F205" s="30">
        <v>3150</v>
      </c>
      <c r="G205" s="30">
        <v>550</v>
      </c>
      <c r="H205" s="30">
        <v>300</v>
      </c>
      <c r="I205" s="30">
        <v>4340</v>
      </c>
    </row>
    <row r="206" spans="1:9" x14ac:dyDescent="0.25">
      <c r="A206" t="s">
        <v>50</v>
      </c>
      <c r="B206" t="s">
        <v>51</v>
      </c>
      <c r="C206" t="s">
        <v>38</v>
      </c>
      <c r="D206" s="30">
        <v>100</v>
      </c>
      <c r="E206" s="30">
        <v>240</v>
      </c>
      <c r="F206" s="30">
        <v>3150</v>
      </c>
      <c r="G206" s="30">
        <v>550</v>
      </c>
      <c r="H206" s="30">
        <v>300</v>
      </c>
      <c r="I206" s="30">
        <v>4340</v>
      </c>
    </row>
    <row r="207" spans="1:9" x14ac:dyDescent="0.25">
      <c r="A207" t="s">
        <v>52</v>
      </c>
      <c r="B207" t="s">
        <v>53</v>
      </c>
      <c r="C207" t="s">
        <v>38</v>
      </c>
      <c r="D207" s="30">
        <v>100</v>
      </c>
      <c r="E207" s="30">
        <v>240</v>
      </c>
      <c r="F207" s="30">
        <v>3150</v>
      </c>
      <c r="G207" s="30">
        <v>550</v>
      </c>
      <c r="H207" s="30">
        <v>300</v>
      </c>
      <c r="I207" s="30">
        <v>4340</v>
      </c>
    </row>
    <row r="208" spans="1:9" x14ac:dyDescent="0.25">
      <c r="A208" t="s">
        <v>54</v>
      </c>
      <c r="B208" t="s">
        <v>55</v>
      </c>
      <c r="C208" t="s">
        <v>38</v>
      </c>
      <c r="D208" s="30">
        <v>50</v>
      </c>
      <c r="E208" s="30">
        <v>120</v>
      </c>
      <c r="F208" s="30">
        <v>1575</v>
      </c>
      <c r="G208" s="30">
        <v>550</v>
      </c>
      <c r="H208" s="30">
        <v>150</v>
      </c>
      <c r="I208" s="30">
        <v>2445</v>
      </c>
    </row>
    <row r="209" spans="1:9" x14ac:dyDescent="0.25">
      <c r="A209" t="s">
        <v>56</v>
      </c>
      <c r="B209" t="s">
        <v>57</v>
      </c>
      <c r="C209" t="s">
        <v>38</v>
      </c>
      <c r="D209" s="30">
        <v>50</v>
      </c>
      <c r="E209" s="30">
        <v>120</v>
      </c>
      <c r="F209" s="30">
        <v>1575</v>
      </c>
      <c r="G209" s="30">
        <v>550</v>
      </c>
      <c r="H209" s="30">
        <v>150</v>
      </c>
      <c r="I209" s="30">
        <v>2445</v>
      </c>
    </row>
    <row r="210" spans="1:9" x14ac:dyDescent="0.25">
      <c r="A210" t="s">
        <v>58</v>
      </c>
      <c r="B210" t="s">
        <v>59</v>
      </c>
      <c r="C210" t="s">
        <v>38</v>
      </c>
      <c r="D210" s="30">
        <v>50</v>
      </c>
      <c r="E210" s="30">
        <v>120</v>
      </c>
      <c r="F210" s="30">
        <v>1575</v>
      </c>
      <c r="G210" s="30">
        <v>550</v>
      </c>
      <c r="H210" s="30">
        <v>150</v>
      </c>
      <c r="I210" s="30">
        <v>2445</v>
      </c>
    </row>
    <row r="211" spans="1:9" x14ac:dyDescent="0.25">
      <c r="A211" t="s">
        <v>60</v>
      </c>
      <c r="B211" t="s">
        <v>61</v>
      </c>
      <c r="C211" t="s">
        <v>126</v>
      </c>
      <c r="D211" s="30">
        <v>50</v>
      </c>
      <c r="E211" s="30">
        <v>120</v>
      </c>
      <c r="F211" s="30">
        <v>1575</v>
      </c>
      <c r="G211" s="30">
        <v>550</v>
      </c>
      <c r="H211" s="30">
        <v>150</v>
      </c>
      <c r="I211" s="30">
        <v>2445</v>
      </c>
    </row>
    <row r="212" spans="1:9" x14ac:dyDescent="0.25">
      <c r="A212" t="s">
        <v>62</v>
      </c>
      <c r="B212" t="s">
        <v>63</v>
      </c>
      <c r="C212" t="s">
        <v>126</v>
      </c>
      <c r="D212" s="30">
        <v>50</v>
      </c>
      <c r="E212" s="30">
        <v>120</v>
      </c>
      <c r="F212" s="30">
        <v>1575</v>
      </c>
      <c r="G212" s="30">
        <v>550</v>
      </c>
      <c r="H212" s="30">
        <v>150</v>
      </c>
      <c r="I212" s="30">
        <v>2445</v>
      </c>
    </row>
    <row r="213" spans="1:9" x14ac:dyDescent="0.25">
      <c r="A213" t="s">
        <v>64</v>
      </c>
      <c r="B213" t="s">
        <v>65</v>
      </c>
      <c r="C213" t="s">
        <v>126</v>
      </c>
      <c r="D213" s="30">
        <v>300</v>
      </c>
      <c r="E213" s="30">
        <v>720</v>
      </c>
      <c r="F213" s="30">
        <v>9450</v>
      </c>
      <c r="G213" s="30">
        <v>550</v>
      </c>
      <c r="H213" s="30">
        <v>900</v>
      </c>
      <c r="I213" s="30">
        <v>11920</v>
      </c>
    </row>
    <row r="214" spans="1:9" x14ac:dyDescent="0.25">
      <c r="A214" t="s">
        <v>66</v>
      </c>
      <c r="B214" t="s">
        <v>67</v>
      </c>
      <c r="C214" t="s">
        <v>126</v>
      </c>
      <c r="D214" s="30">
        <v>150</v>
      </c>
      <c r="E214" s="30">
        <v>360</v>
      </c>
      <c r="F214" s="30">
        <v>4725</v>
      </c>
      <c r="G214" s="30">
        <v>550</v>
      </c>
      <c r="H214" s="30">
        <v>450</v>
      </c>
      <c r="I214" s="30">
        <v>6235</v>
      </c>
    </row>
    <row r="215" spans="1:9" x14ac:dyDescent="0.25">
      <c r="A215" t="s">
        <v>68</v>
      </c>
      <c r="B215" t="s">
        <v>69</v>
      </c>
      <c r="C215" t="s">
        <v>126</v>
      </c>
      <c r="D215" s="30">
        <v>200</v>
      </c>
      <c r="E215" s="30">
        <v>480</v>
      </c>
      <c r="F215" s="30">
        <v>6300</v>
      </c>
      <c r="G215" s="30">
        <v>550</v>
      </c>
      <c r="H215" s="30">
        <v>600</v>
      </c>
      <c r="I215" s="30">
        <v>8130</v>
      </c>
    </row>
    <row r="216" spans="1:9" x14ac:dyDescent="0.25">
      <c r="A216" t="s">
        <v>70</v>
      </c>
      <c r="B216" t="s">
        <v>71</v>
      </c>
      <c r="C216" t="s">
        <v>126</v>
      </c>
      <c r="D216" s="30">
        <v>200</v>
      </c>
      <c r="E216" s="30">
        <v>480</v>
      </c>
      <c r="F216" s="30">
        <v>6300</v>
      </c>
      <c r="G216" s="30">
        <v>550</v>
      </c>
      <c r="H216" s="30">
        <v>600</v>
      </c>
      <c r="I216" s="30">
        <v>8130</v>
      </c>
    </row>
    <row r="217" spans="1:9" x14ac:dyDescent="0.25">
      <c r="A217" t="s">
        <v>72</v>
      </c>
      <c r="B217" t="s">
        <v>73</v>
      </c>
      <c r="C217" t="s">
        <v>126</v>
      </c>
      <c r="D217" s="30">
        <v>50</v>
      </c>
      <c r="E217" s="30">
        <v>120</v>
      </c>
      <c r="F217" s="30">
        <v>1575</v>
      </c>
      <c r="G217" s="30">
        <v>550</v>
      </c>
      <c r="H217" s="30">
        <v>150</v>
      </c>
      <c r="I217" s="30">
        <v>2445</v>
      </c>
    </row>
    <row r="218" spans="1:9" x14ac:dyDescent="0.25">
      <c r="A218" t="s">
        <v>74</v>
      </c>
      <c r="B218" t="s">
        <v>75</v>
      </c>
      <c r="C218" t="s">
        <v>126</v>
      </c>
      <c r="D218" s="30">
        <v>50</v>
      </c>
      <c r="E218" s="30">
        <v>120</v>
      </c>
      <c r="F218" s="30">
        <v>1575</v>
      </c>
      <c r="G218" s="30">
        <v>550</v>
      </c>
      <c r="H218" s="30">
        <v>150</v>
      </c>
      <c r="I218" s="30">
        <v>2445</v>
      </c>
    </row>
    <row r="219" spans="1:9" x14ac:dyDescent="0.25">
      <c r="A219" t="s">
        <v>76</v>
      </c>
      <c r="B219" t="s">
        <v>77</v>
      </c>
      <c r="C219" t="s">
        <v>126</v>
      </c>
      <c r="D219" s="30">
        <v>50</v>
      </c>
      <c r="E219" s="30">
        <v>120</v>
      </c>
      <c r="F219" s="30">
        <v>1575</v>
      </c>
      <c r="G219" s="30">
        <v>550</v>
      </c>
      <c r="H219" s="30">
        <v>150</v>
      </c>
      <c r="I219" s="30">
        <v>2445</v>
      </c>
    </row>
    <row r="220" spans="1:9" x14ac:dyDescent="0.25">
      <c r="A220" t="s">
        <v>78</v>
      </c>
      <c r="B220" t="s">
        <v>79</v>
      </c>
      <c r="C220" t="s">
        <v>126</v>
      </c>
      <c r="D220" s="30">
        <v>50</v>
      </c>
      <c r="E220" s="30">
        <v>120</v>
      </c>
      <c r="F220" s="30">
        <v>1575</v>
      </c>
      <c r="G220" s="30">
        <v>550</v>
      </c>
      <c r="H220" s="30">
        <v>150</v>
      </c>
      <c r="I220" s="30">
        <v>2445</v>
      </c>
    </row>
    <row r="221" spans="1:9" x14ac:dyDescent="0.25">
      <c r="A221" t="s">
        <v>80</v>
      </c>
      <c r="B221" t="s">
        <v>81</v>
      </c>
      <c r="C221" t="s">
        <v>126</v>
      </c>
      <c r="D221" s="30">
        <v>50</v>
      </c>
      <c r="E221" s="30">
        <v>120</v>
      </c>
      <c r="F221" s="30">
        <v>1575</v>
      </c>
      <c r="G221" s="30">
        <v>550</v>
      </c>
      <c r="H221" s="30">
        <v>150</v>
      </c>
      <c r="I221" s="30">
        <v>2445</v>
      </c>
    </row>
    <row r="222" spans="1:9" x14ac:dyDescent="0.25">
      <c r="A222" t="s">
        <v>82</v>
      </c>
      <c r="B222" t="s">
        <v>83</v>
      </c>
      <c r="C222" t="s">
        <v>126</v>
      </c>
      <c r="D222" s="30">
        <v>150</v>
      </c>
      <c r="E222" s="30">
        <v>360</v>
      </c>
      <c r="F222" s="30">
        <v>4725</v>
      </c>
      <c r="G222" s="30">
        <v>550</v>
      </c>
      <c r="H222" s="30">
        <v>450</v>
      </c>
      <c r="I222" s="30">
        <v>6235</v>
      </c>
    </row>
    <row r="223" spans="1:9" x14ac:dyDescent="0.25">
      <c r="A223" t="s">
        <v>84</v>
      </c>
      <c r="B223" t="s">
        <v>85</v>
      </c>
      <c r="C223" t="s">
        <v>126</v>
      </c>
      <c r="D223" s="30">
        <v>50</v>
      </c>
      <c r="E223" s="30">
        <v>120</v>
      </c>
      <c r="F223" s="30">
        <v>1575</v>
      </c>
      <c r="G223" s="30">
        <v>550</v>
      </c>
      <c r="H223" s="30">
        <v>150</v>
      </c>
      <c r="I223" s="30">
        <v>2445</v>
      </c>
    </row>
    <row r="224" spans="1:9" x14ac:dyDescent="0.25">
      <c r="A224" t="s">
        <v>86</v>
      </c>
      <c r="B224" t="s">
        <v>87</v>
      </c>
      <c r="C224" t="s">
        <v>126</v>
      </c>
      <c r="D224" s="30">
        <v>550</v>
      </c>
      <c r="E224" s="30">
        <v>1320</v>
      </c>
      <c r="F224" s="30">
        <v>17325</v>
      </c>
      <c r="G224" s="30">
        <v>550</v>
      </c>
      <c r="H224" s="30">
        <v>1650</v>
      </c>
      <c r="I224" s="30">
        <v>21395</v>
      </c>
    </row>
    <row r="225" spans="1:9" x14ac:dyDescent="0.25">
      <c r="A225" t="s">
        <v>88</v>
      </c>
      <c r="B225" t="s">
        <v>89</v>
      </c>
      <c r="C225" t="s">
        <v>126</v>
      </c>
      <c r="D225" s="30">
        <v>50</v>
      </c>
      <c r="E225" s="30">
        <v>120</v>
      </c>
      <c r="F225" s="30">
        <v>1575</v>
      </c>
      <c r="G225" s="30">
        <v>550</v>
      </c>
      <c r="H225" s="30">
        <v>150</v>
      </c>
      <c r="I225" s="30">
        <v>2445</v>
      </c>
    </row>
    <row r="226" spans="1:9" x14ac:dyDescent="0.25">
      <c r="A226" t="s">
        <v>90</v>
      </c>
      <c r="B226" t="s">
        <v>91</v>
      </c>
      <c r="C226" t="s">
        <v>126</v>
      </c>
      <c r="D226" s="30">
        <v>50</v>
      </c>
      <c r="E226" s="30">
        <v>120</v>
      </c>
      <c r="F226" s="30">
        <v>1575</v>
      </c>
      <c r="G226" s="30">
        <v>550</v>
      </c>
      <c r="H226" s="30">
        <v>150</v>
      </c>
      <c r="I226" s="30">
        <v>2445</v>
      </c>
    </row>
    <row r="227" spans="1:9" x14ac:dyDescent="0.25">
      <c r="A227" t="s">
        <v>92</v>
      </c>
      <c r="B227" t="s">
        <v>93</v>
      </c>
      <c r="C227" t="s">
        <v>126</v>
      </c>
      <c r="D227" s="30">
        <v>50</v>
      </c>
      <c r="E227" s="30">
        <v>120</v>
      </c>
      <c r="F227" s="30">
        <v>1575</v>
      </c>
      <c r="G227" s="30">
        <v>550</v>
      </c>
      <c r="H227" s="30">
        <v>150</v>
      </c>
      <c r="I227" s="30">
        <v>2445</v>
      </c>
    </row>
    <row r="228" spans="1:9" x14ac:dyDescent="0.25">
      <c r="A228" t="s">
        <v>94</v>
      </c>
      <c r="B228" t="s">
        <v>95</v>
      </c>
      <c r="C228" t="s">
        <v>126</v>
      </c>
      <c r="D228" s="30">
        <v>50</v>
      </c>
      <c r="E228" s="30">
        <v>120</v>
      </c>
      <c r="F228" s="30">
        <v>1575</v>
      </c>
      <c r="G228" s="30">
        <v>550</v>
      </c>
      <c r="H228" s="30">
        <v>150</v>
      </c>
      <c r="I228" s="30">
        <v>2445</v>
      </c>
    </row>
    <row r="229" spans="1:9" x14ac:dyDescent="0.25">
      <c r="A229" t="s">
        <v>96</v>
      </c>
      <c r="B229" t="s">
        <v>97</v>
      </c>
      <c r="C229" t="s">
        <v>126</v>
      </c>
      <c r="D229" s="30">
        <v>50</v>
      </c>
      <c r="E229" s="30">
        <v>120</v>
      </c>
      <c r="F229" s="30">
        <v>1575</v>
      </c>
      <c r="G229" s="30">
        <v>550</v>
      </c>
      <c r="H229" s="30">
        <v>150</v>
      </c>
      <c r="I229" s="30">
        <v>2445</v>
      </c>
    </row>
    <row r="230" spans="1:9" x14ac:dyDescent="0.25">
      <c r="A230" t="s">
        <v>98</v>
      </c>
      <c r="B230" t="s">
        <v>99</v>
      </c>
      <c r="C230" t="s">
        <v>126</v>
      </c>
      <c r="D230" s="30">
        <v>50</v>
      </c>
      <c r="E230" s="30">
        <v>120</v>
      </c>
      <c r="F230" s="30">
        <v>1575</v>
      </c>
      <c r="G230" s="30">
        <v>550</v>
      </c>
      <c r="H230" s="30">
        <v>150</v>
      </c>
      <c r="I230" s="30">
        <v>2445</v>
      </c>
    </row>
    <row r="231" spans="1:9" x14ac:dyDescent="0.25">
      <c r="A231" t="s">
        <v>100</v>
      </c>
      <c r="B231" t="s">
        <v>101</v>
      </c>
      <c r="C231" t="s">
        <v>126</v>
      </c>
      <c r="D231" s="30">
        <v>50</v>
      </c>
      <c r="E231" s="30">
        <v>120</v>
      </c>
      <c r="F231" s="30">
        <v>1575</v>
      </c>
      <c r="G231" s="30">
        <v>550</v>
      </c>
      <c r="H231" s="30">
        <v>150</v>
      </c>
      <c r="I231" s="30">
        <v>2445</v>
      </c>
    </row>
    <row r="232" spans="1:9" x14ac:dyDescent="0.25">
      <c r="A232" t="s">
        <v>102</v>
      </c>
      <c r="B232" t="s">
        <v>103</v>
      </c>
      <c r="C232" t="s">
        <v>126</v>
      </c>
      <c r="D232" s="30">
        <v>100</v>
      </c>
      <c r="E232" s="30">
        <v>240</v>
      </c>
      <c r="F232" s="30">
        <v>3150</v>
      </c>
      <c r="G232" s="30">
        <v>550</v>
      </c>
      <c r="H232" s="30">
        <v>300</v>
      </c>
      <c r="I232" s="30">
        <v>4340</v>
      </c>
    </row>
    <row r="233" spans="1:9" x14ac:dyDescent="0.25">
      <c r="A233" t="s">
        <v>104</v>
      </c>
      <c r="B233" t="s">
        <v>105</v>
      </c>
      <c r="C233" t="s">
        <v>126</v>
      </c>
      <c r="D233" s="30">
        <v>50</v>
      </c>
      <c r="E233" s="30">
        <v>120</v>
      </c>
      <c r="F233" s="30">
        <v>1575</v>
      </c>
      <c r="G233" s="30">
        <v>550</v>
      </c>
      <c r="H233" s="30">
        <v>150</v>
      </c>
      <c r="I233" s="30">
        <v>2445</v>
      </c>
    </row>
    <row r="234" spans="1:9" x14ac:dyDescent="0.25">
      <c r="A234" t="s">
        <v>106</v>
      </c>
      <c r="B234" t="s">
        <v>107</v>
      </c>
      <c r="C234" t="s">
        <v>126</v>
      </c>
      <c r="D234" s="30">
        <v>50</v>
      </c>
      <c r="E234" s="30">
        <v>120</v>
      </c>
      <c r="F234" s="30">
        <v>1575</v>
      </c>
      <c r="G234" s="30">
        <v>550</v>
      </c>
      <c r="H234" s="30">
        <v>150</v>
      </c>
      <c r="I234" s="30">
        <v>2445</v>
      </c>
    </row>
    <row r="235" spans="1:9" x14ac:dyDescent="0.25">
      <c r="A235" t="s">
        <v>108</v>
      </c>
      <c r="B235" t="s">
        <v>109</v>
      </c>
      <c r="C235" t="s">
        <v>126</v>
      </c>
      <c r="D235" s="30">
        <v>600</v>
      </c>
      <c r="E235" s="30">
        <v>1440</v>
      </c>
      <c r="F235" s="30">
        <v>18900</v>
      </c>
      <c r="G235" s="30">
        <v>550</v>
      </c>
      <c r="H235" s="30">
        <v>1800</v>
      </c>
      <c r="I235" s="30">
        <v>23290</v>
      </c>
    </row>
    <row r="236" spans="1:9" x14ac:dyDescent="0.25">
      <c r="A236" t="s">
        <v>110</v>
      </c>
      <c r="B236" t="s">
        <v>111</v>
      </c>
      <c r="C236" t="s">
        <v>126</v>
      </c>
      <c r="D236" s="30">
        <v>50</v>
      </c>
      <c r="E236" s="30">
        <v>120</v>
      </c>
      <c r="F236" s="30">
        <v>1575</v>
      </c>
      <c r="G236" s="30">
        <v>550</v>
      </c>
      <c r="H236" s="30">
        <v>150</v>
      </c>
      <c r="I236" s="30">
        <v>2445</v>
      </c>
    </row>
    <row r="237" spans="1:9" x14ac:dyDescent="0.25">
      <c r="A237" t="s">
        <v>112</v>
      </c>
      <c r="B237" t="s">
        <v>113</v>
      </c>
      <c r="C237" t="s">
        <v>126</v>
      </c>
      <c r="D237" s="30">
        <v>350</v>
      </c>
      <c r="E237" s="30">
        <v>840</v>
      </c>
      <c r="F237" s="30">
        <v>11025</v>
      </c>
      <c r="G237" s="30">
        <v>550</v>
      </c>
      <c r="H237" s="30">
        <v>1050</v>
      </c>
      <c r="I237" s="30">
        <v>13815</v>
      </c>
    </row>
    <row r="238" spans="1:9" x14ac:dyDescent="0.25">
      <c r="A238" t="s">
        <v>114</v>
      </c>
      <c r="B238" t="s">
        <v>115</v>
      </c>
      <c r="C238" t="s">
        <v>13</v>
      </c>
      <c r="D238" s="30">
        <v>150</v>
      </c>
      <c r="E238" s="30">
        <v>360</v>
      </c>
      <c r="F238" s="30">
        <v>4725</v>
      </c>
      <c r="G238" s="30">
        <v>550</v>
      </c>
      <c r="H238" s="30">
        <v>450</v>
      </c>
      <c r="I238" s="30">
        <v>6235</v>
      </c>
    </row>
    <row r="239" spans="1:9" x14ac:dyDescent="0.25">
      <c r="A239" t="s">
        <v>116</v>
      </c>
      <c r="B239" t="s">
        <v>117</v>
      </c>
      <c r="C239" t="s">
        <v>13</v>
      </c>
      <c r="D239" s="30">
        <v>1700</v>
      </c>
      <c r="E239" s="30">
        <v>4080</v>
      </c>
      <c r="F239" s="30">
        <v>53550</v>
      </c>
      <c r="G239" s="30">
        <v>550</v>
      </c>
      <c r="H239" s="30">
        <v>5100</v>
      </c>
      <c r="I239" s="30">
        <v>64980</v>
      </c>
    </row>
    <row r="240" spans="1:9" x14ac:dyDescent="0.25">
      <c r="A240" t="s">
        <v>118</v>
      </c>
      <c r="B240" t="s">
        <v>119</v>
      </c>
      <c r="C240" t="s">
        <v>13</v>
      </c>
      <c r="D240" s="30">
        <v>50</v>
      </c>
      <c r="E240" s="30">
        <v>120</v>
      </c>
      <c r="F240" s="30">
        <v>1575</v>
      </c>
      <c r="G240" s="30">
        <v>550</v>
      </c>
      <c r="H240" s="30">
        <v>150</v>
      </c>
      <c r="I240" s="30">
        <v>2445</v>
      </c>
    </row>
    <row r="241" spans="1:9" x14ac:dyDescent="0.25">
      <c r="A241" t="s">
        <v>120</v>
      </c>
      <c r="B241" t="s">
        <v>121</v>
      </c>
      <c r="C241" t="s">
        <v>13</v>
      </c>
      <c r="D241" s="30">
        <v>50</v>
      </c>
      <c r="E241" s="30">
        <v>120</v>
      </c>
      <c r="F241" s="30">
        <v>1575</v>
      </c>
      <c r="G241" s="30">
        <v>550</v>
      </c>
      <c r="H241" s="30">
        <v>150</v>
      </c>
      <c r="I241" s="30">
        <v>2445</v>
      </c>
    </row>
    <row r="242" spans="1:9" x14ac:dyDescent="0.25">
      <c r="A242" t="s">
        <v>122</v>
      </c>
      <c r="B242" t="s">
        <v>123</v>
      </c>
      <c r="C242" t="s">
        <v>13</v>
      </c>
      <c r="D242" s="30">
        <v>150</v>
      </c>
      <c r="E242" s="30">
        <v>360</v>
      </c>
      <c r="F242" s="30">
        <v>4725</v>
      </c>
      <c r="G242" s="30">
        <v>550</v>
      </c>
      <c r="H242" s="30">
        <v>450</v>
      </c>
      <c r="I242" s="30">
        <v>6235</v>
      </c>
    </row>
    <row r="243" spans="1:9" x14ac:dyDescent="0.25">
      <c r="A243" t="s">
        <v>124</v>
      </c>
      <c r="B243" t="s">
        <v>125</v>
      </c>
      <c r="C243" t="s">
        <v>13</v>
      </c>
      <c r="D243" s="30">
        <v>100</v>
      </c>
      <c r="E243" s="30">
        <v>240</v>
      </c>
      <c r="F243" s="30">
        <v>3150</v>
      </c>
      <c r="G243" s="30">
        <v>550</v>
      </c>
      <c r="H243" s="30">
        <v>300</v>
      </c>
      <c r="I243" s="30">
        <v>4340</v>
      </c>
    </row>
    <row r="244" spans="1:9" x14ac:dyDescent="0.25">
      <c r="A244" s="41"/>
      <c r="B244" s="42"/>
      <c r="C244" s="42"/>
      <c r="D244" s="41"/>
      <c r="E244" s="41"/>
      <c r="F244" s="41"/>
      <c r="G244" s="41"/>
      <c r="H244" s="41"/>
      <c r="I244" s="41"/>
    </row>
    <row r="245" spans="1:9" x14ac:dyDescent="0.25">
      <c r="A245" s="41"/>
      <c r="B245" s="42"/>
      <c r="C245" s="42"/>
      <c r="D245" s="41"/>
      <c r="E245" s="41"/>
      <c r="F245" s="41"/>
      <c r="G245" s="41"/>
      <c r="H245" s="41"/>
      <c r="I245" s="41"/>
    </row>
    <row r="246" spans="1:9" x14ac:dyDescent="0.25">
      <c r="A246" s="41"/>
      <c r="B246" s="42"/>
      <c r="C246" s="42"/>
      <c r="D246" s="41"/>
      <c r="E246" s="41"/>
      <c r="F246" s="41"/>
      <c r="G246" s="41"/>
      <c r="H246" s="41"/>
      <c r="I246" s="41"/>
    </row>
    <row r="247" spans="1:9" x14ac:dyDescent="0.25">
      <c r="A247" s="41"/>
      <c r="B247" s="42"/>
      <c r="C247" s="42"/>
      <c r="D247" s="41"/>
      <c r="E247" s="41"/>
      <c r="F247" s="41"/>
      <c r="G247" s="41"/>
      <c r="H247" s="41"/>
      <c r="I247" s="41"/>
    </row>
    <row r="248" spans="1:9" x14ac:dyDescent="0.25">
      <c r="A248" s="41"/>
      <c r="B248" s="42"/>
      <c r="C248" s="42"/>
      <c r="D248" s="41"/>
      <c r="E248" s="41"/>
      <c r="F248" s="41"/>
      <c r="G248" s="41"/>
      <c r="H248" s="41"/>
      <c r="I248" s="41"/>
    </row>
    <row r="249" spans="1:9" x14ac:dyDescent="0.25">
      <c r="A249" s="41"/>
      <c r="B249" s="42"/>
      <c r="C249" s="42"/>
      <c r="D249" s="41"/>
      <c r="E249" s="41"/>
      <c r="F249" s="41"/>
      <c r="G249" s="41"/>
      <c r="H249" s="41"/>
      <c r="I249" s="41"/>
    </row>
    <row r="250" spans="1:9" x14ac:dyDescent="0.25">
      <c r="A250" s="41"/>
      <c r="B250" s="42"/>
      <c r="C250" s="42"/>
      <c r="D250" s="41"/>
      <c r="E250" s="41"/>
      <c r="F250" s="41"/>
      <c r="G250" s="41"/>
      <c r="H250" s="41"/>
      <c r="I250" s="41"/>
    </row>
    <row r="251" spans="1:9" x14ac:dyDescent="0.25">
      <c r="A251" s="41"/>
      <c r="B251" s="42"/>
      <c r="C251" s="42"/>
      <c r="D251" s="41"/>
      <c r="E251" s="41"/>
      <c r="F251" s="41"/>
      <c r="G251" s="41"/>
      <c r="H251" s="41"/>
      <c r="I251" s="41"/>
    </row>
    <row r="252" spans="1:9" x14ac:dyDescent="0.25">
      <c r="A252" s="41"/>
      <c r="B252" s="42"/>
      <c r="C252" s="42"/>
      <c r="D252" s="41"/>
      <c r="E252" s="41"/>
      <c r="F252" s="41"/>
      <c r="G252" s="41"/>
      <c r="H252" s="41"/>
      <c r="I252" s="41"/>
    </row>
    <row r="253" spans="1:9" x14ac:dyDescent="0.25">
      <c r="A253" s="41"/>
      <c r="B253" s="42"/>
      <c r="C253" s="42"/>
      <c r="D253" s="41"/>
      <c r="E253" s="41"/>
      <c r="F253" s="41"/>
      <c r="G253" s="41"/>
      <c r="H253" s="41"/>
      <c r="I253" s="41"/>
    </row>
    <row r="254" spans="1:9" x14ac:dyDescent="0.25">
      <c r="A254" s="41"/>
      <c r="B254" s="42"/>
      <c r="C254" s="42"/>
      <c r="D254" s="41"/>
      <c r="E254" s="41"/>
      <c r="F254" s="41"/>
      <c r="G254" s="41"/>
      <c r="H254" s="41"/>
      <c r="I254" s="41"/>
    </row>
    <row r="255" spans="1:9" x14ac:dyDescent="0.25">
      <c r="A255" s="41"/>
      <c r="B255" s="42"/>
      <c r="C255" s="42"/>
      <c r="D255" s="41"/>
      <c r="E255" s="41"/>
      <c r="F255" s="41"/>
      <c r="G255" s="41"/>
      <c r="H255" s="41"/>
      <c r="I255" s="41"/>
    </row>
    <row r="256" spans="1:9" x14ac:dyDescent="0.25">
      <c r="A256" s="41"/>
      <c r="B256" s="42"/>
      <c r="C256" s="42"/>
      <c r="D256" s="41"/>
      <c r="E256" s="41"/>
      <c r="F256" s="41"/>
      <c r="G256" s="41"/>
      <c r="H256" s="41"/>
      <c r="I256" s="41"/>
    </row>
    <row r="257" spans="1:9" x14ac:dyDescent="0.25">
      <c r="A257" s="41"/>
      <c r="B257" s="42"/>
      <c r="C257" s="42"/>
      <c r="D257" s="41"/>
      <c r="E257" s="41"/>
      <c r="F257" s="41"/>
      <c r="G257" s="41"/>
      <c r="H257" s="41"/>
      <c r="I257" s="41"/>
    </row>
    <row r="258" spans="1:9" x14ac:dyDescent="0.25">
      <c r="A258" s="41"/>
      <c r="B258" s="42"/>
      <c r="C258" s="42"/>
      <c r="D258" s="41"/>
      <c r="E258" s="41"/>
      <c r="F258" s="41"/>
      <c r="G258" s="41"/>
      <c r="H258" s="41"/>
      <c r="I258" s="41"/>
    </row>
    <row r="259" spans="1:9" x14ac:dyDescent="0.25">
      <c r="A259" s="41"/>
      <c r="B259" s="42"/>
      <c r="C259" s="42"/>
      <c r="D259" s="41"/>
      <c r="E259" s="41"/>
      <c r="F259" s="41"/>
      <c r="G259" s="41"/>
      <c r="H259" s="41"/>
      <c r="I259" s="41"/>
    </row>
    <row r="260" spans="1:9" x14ac:dyDescent="0.25">
      <c r="A260" s="41"/>
      <c r="B260" s="42"/>
      <c r="C260" s="42"/>
      <c r="D260" s="41"/>
      <c r="E260" s="41"/>
      <c r="F260" s="41"/>
      <c r="G260" s="41"/>
      <c r="H260" s="41"/>
      <c r="I260" s="41"/>
    </row>
    <row r="261" spans="1:9" x14ac:dyDescent="0.25">
      <c r="A261" s="41"/>
      <c r="B261" s="42"/>
      <c r="C261" s="42"/>
      <c r="D261" s="41"/>
      <c r="E261" s="41"/>
      <c r="F261" s="41"/>
      <c r="G261" s="41"/>
      <c r="H261" s="41"/>
      <c r="I261" s="41"/>
    </row>
    <row r="262" spans="1:9" x14ac:dyDescent="0.25">
      <c r="A262" s="41"/>
      <c r="B262" s="42"/>
      <c r="C262" s="42"/>
      <c r="D262" s="41"/>
      <c r="E262" s="41"/>
      <c r="F262" s="41"/>
      <c r="G262" s="41"/>
      <c r="H262" s="41"/>
      <c r="I262" s="41"/>
    </row>
    <row r="263" spans="1:9" x14ac:dyDescent="0.25">
      <c r="A263" s="41"/>
      <c r="B263" s="42"/>
      <c r="C263" s="42"/>
      <c r="D263" s="41"/>
      <c r="E263" s="41"/>
      <c r="F263" s="41"/>
      <c r="G263" s="41"/>
      <c r="H263" s="41"/>
      <c r="I263" s="41"/>
    </row>
    <row r="264" spans="1:9" x14ac:dyDescent="0.25">
      <c r="A264" s="41"/>
      <c r="B264" s="42"/>
      <c r="C264" s="42"/>
      <c r="D264" s="41"/>
      <c r="E264" s="41"/>
      <c r="F264" s="41"/>
      <c r="G264" s="41"/>
      <c r="H264" s="41"/>
      <c r="I264" s="41"/>
    </row>
    <row r="265" spans="1:9" x14ac:dyDescent="0.25">
      <c r="A265" s="41"/>
      <c r="B265" s="42"/>
      <c r="C265" s="42"/>
      <c r="D265" s="41"/>
      <c r="E265" s="41"/>
      <c r="F265" s="41"/>
      <c r="G265" s="41"/>
      <c r="H265" s="41"/>
      <c r="I265" s="41"/>
    </row>
    <row r="266" spans="1:9" x14ac:dyDescent="0.25">
      <c r="A266" s="41"/>
      <c r="B266" s="42"/>
      <c r="C266" s="42"/>
      <c r="D266" s="41"/>
      <c r="E266" s="41"/>
      <c r="F266" s="41"/>
      <c r="G266" s="41"/>
      <c r="H266" s="41"/>
      <c r="I266" s="41"/>
    </row>
    <row r="267" spans="1:9" x14ac:dyDescent="0.25">
      <c r="A267" s="41"/>
      <c r="B267" s="42"/>
      <c r="C267" s="42"/>
      <c r="D267" s="41"/>
      <c r="E267" s="41"/>
      <c r="F267" s="41"/>
      <c r="G267" s="41"/>
      <c r="H267" s="41"/>
      <c r="I267" s="41"/>
    </row>
    <row r="268" spans="1:9" x14ac:dyDescent="0.25">
      <c r="A268" s="41"/>
      <c r="B268" s="42"/>
      <c r="C268" s="42"/>
      <c r="D268" s="41"/>
      <c r="E268" s="41"/>
      <c r="F268" s="41"/>
      <c r="G268" s="41"/>
      <c r="H268" s="41"/>
      <c r="I268" s="41"/>
    </row>
    <row r="269" spans="1:9" x14ac:dyDescent="0.25">
      <c r="A269" s="41"/>
      <c r="B269" s="42"/>
      <c r="C269" s="42"/>
      <c r="D269" s="41"/>
      <c r="E269" s="41"/>
      <c r="F269" s="41"/>
      <c r="G269" s="41"/>
      <c r="H269" s="41"/>
      <c r="I269" s="41"/>
    </row>
    <row r="270" spans="1:9" x14ac:dyDescent="0.25">
      <c r="A270" s="41"/>
      <c r="B270" s="42"/>
      <c r="C270" s="42"/>
      <c r="D270" s="41"/>
      <c r="E270" s="41"/>
      <c r="F270" s="41"/>
      <c r="G270" s="41"/>
      <c r="H270" s="41"/>
      <c r="I270" s="41"/>
    </row>
    <row r="271" spans="1:9" x14ac:dyDescent="0.25">
      <c r="A271" s="41"/>
      <c r="B271" s="42"/>
      <c r="C271" s="42"/>
      <c r="D271" s="41"/>
      <c r="E271" s="41"/>
      <c r="F271" s="41"/>
      <c r="G271" s="41"/>
      <c r="H271" s="41"/>
      <c r="I271" s="41"/>
    </row>
    <row r="272" spans="1:9" x14ac:dyDescent="0.25">
      <c r="A272" s="41"/>
      <c r="B272" s="42"/>
      <c r="C272" s="42"/>
      <c r="D272" s="41"/>
      <c r="E272" s="41"/>
      <c r="F272" s="41"/>
      <c r="G272" s="41"/>
      <c r="H272" s="41"/>
      <c r="I272" s="41"/>
    </row>
    <row r="273" spans="1:9" x14ac:dyDescent="0.25">
      <c r="A273" s="41"/>
      <c r="B273" s="42"/>
      <c r="C273" s="42"/>
      <c r="D273" s="41"/>
      <c r="E273" s="41"/>
      <c r="F273" s="41"/>
      <c r="G273" s="41"/>
      <c r="H273" s="41"/>
      <c r="I273" s="41"/>
    </row>
    <row r="274" spans="1:9" x14ac:dyDescent="0.25">
      <c r="A274" s="41"/>
      <c r="B274" s="42"/>
      <c r="C274" s="42"/>
      <c r="D274" s="41"/>
      <c r="E274" s="41"/>
      <c r="F274" s="41"/>
      <c r="G274" s="41"/>
      <c r="H274" s="41"/>
      <c r="I274" s="41"/>
    </row>
    <row r="275" spans="1:9" x14ac:dyDescent="0.25">
      <c r="A275" s="41"/>
      <c r="B275" s="42"/>
      <c r="C275" s="42"/>
      <c r="D275" s="41"/>
      <c r="E275" s="41"/>
      <c r="F275" s="41"/>
      <c r="G275" s="41"/>
      <c r="H275" s="41"/>
      <c r="I275" s="41"/>
    </row>
    <row r="276" spans="1:9" x14ac:dyDescent="0.25">
      <c r="A276" s="41"/>
      <c r="B276" s="42"/>
      <c r="C276" s="42"/>
      <c r="D276" s="41"/>
      <c r="E276" s="41"/>
      <c r="F276" s="41"/>
      <c r="G276" s="41"/>
      <c r="H276" s="41"/>
      <c r="I276" s="41"/>
    </row>
    <row r="277" spans="1:9" x14ac:dyDescent="0.25">
      <c r="A277" s="41"/>
      <c r="B277" s="42"/>
      <c r="C277" s="42"/>
      <c r="D277" s="41"/>
      <c r="E277" s="41"/>
      <c r="F277" s="41"/>
      <c r="G277" s="41"/>
      <c r="H277" s="41"/>
      <c r="I277" s="41"/>
    </row>
    <row r="278" spans="1:9" x14ac:dyDescent="0.25">
      <c r="A278" s="41"/>
      <c r="B278" s="42"/>
      <c r="C278" s="42"/>
      <c r="D278" s="41"/>
      <c r="E278" s="41"/>
      <c r="F278" s="41"/>
      <c r="G278" s="41"/>
      <c r="H278" s="41"/>
      <c r="I278" s="41"/>
    </row>
    <row r="279" spans="1:9" x14ac:dyDescent="0.25">
      <c r="A279" s="41"/>
      <c r="B279" s="42"/>
      <c r="C279" s="42"/>
      <c r="D279" s="41"/>
      <c r="E279" s="41"/>
      <c r="F279" s="41"/>
      <c r="G279" s="41"/>
      <c r="H279" s="41"/>
      <c r="I279" s="41"/>
    </row>
    <row r="280" spans="1:9" x14ac:dyDescent="0.25">
      <c r="A280" s="41"/>
      <c r="B280" s="42"/>
      <c r="C280" s="42"/>
      <c r="D280" s="41"/>
      <c r="E280" s="41"/>
      <c r="F280" s="41"/>
      <c r="G280" s="41"/>
      <c r="H280" s="41"/>
      <c r="I280" s="41"/>
    </row>
    <row r="281" spans="1:9" x14ac:dyDescent="0.25">
      <c r="A281" s="41"/>
      <c r="B281" s="42"/>
      <c r="C281" s="42"/>
      <c r="D281" s="41"/>
      <c r="E281" s="41"/>
      <c r="F281" s="41"/>
      <c r="G281" s="41"/>
      <c r="H281" s="41"/>
      <c r="I281" s="41"/>
    </row>
    <row r="282" spans="1:9" x14ac:dyDescent="0.25">
      <c r="A282" s="41"/>
      <c r="B282" s="42"/>
      <c r="C282" s="42"/>
      <c r="D282" s="41"/>
      <c r="E282" s="41"/>
      <c r="F282" s="41"/>
      <c r="G282" s="41"/>
      <c r="H282" s="41"/>
      <c r="I282" s="41"/>
    </row>
    <row r="283" spans="1:9" x14ac:dyDescent="0.25">
      <c r="A283" s="41"/>
      <c r="B283" s="42"/>
      <c r="C283" s="42"/>
      <c r="D283" s="41"/>
      <c r="E283" s="41"/>
      <c r="F283" s="41"/>
      <c r="G283" s="41"/>
      <c r="H283" s="41"/>
      <c r="I283" s="41"/>
    </row>
    <row r="284" spans="1:9" x14ac:dyDescent="0.25">
      <c r="A284" s="41"/>
      <c r="B284" s="42"/>
      <c r="C284" s="42"/>
      <c r="D284" s="41"/>
      <c r="E284" s="41"/>
      <c r="F284" s="41"/>
      <c r="G284" s="41"/>
      <c r="H284" s="41"/>
      <c r="I284" s="41"/>
    </row>
    <row r="285" spans="1:9" x14ac:dyDescent="0.25">
      <c r="A285" s="41"/>
      <c r="B285" s="42"/>
      <c r="C285" s="42"/>
      <c r="D285" s="41"/>
      <c r="E285" s="41"/>
      <c r="F285" s="41"/>
      <c r="G285" s="41"/>
      <c r="H285" s="41"/>
      <c r="I285" s="41"/>
    </row>
    <row r="286" spans="1:9" x14ac:dyDescent="0.25">
      <c r="A286" s="41"/>
      <c r="B286" s="42"/>
      <c r="C286" s="42"/>
      <c r="D286" s="41"/>
      <c r="E286" s="41"/>
      <c r="F286" s="41"/>
      <c r="G286" s="41"/>
      <c r="H286" s="41"/>
      <c r="I286" s="41"/>
    </row>
    <row r="287" spans="1:9" x14ac:dyDescent="0.25">
      <c r="A287" s="41"/>
      <c r="B287" s="42"/>
      <c r="C287" s="42"/>
      <c r="D287" s="41"/>
      <c r="E287" s="41"/>
      <c r="F287" s="41"/>
      <c r="G287" s="41"/>
      <c r="H287" s="41"/>
      <c r="I287" s="41"/>
    </row>
    <row r="288" spans="1:9" x14ac:dyDescent="0.25">
      <c r="A288" s="41"/>
      <c r="B288" s="42"/>
      <c r="C288" s="42"/>
      <c r="D288" s="41"/>
      <c r="E288" s="41"/>
      <c r="F288" s="41"/>
      <c r="G288" s="41"/>
      <c r="H288" s="41"/>
      <c r="I288" s="41"/>
    </row>
    <row r="289" spans="1:9" x14ac:dyDescent="0.25">
      <c r="A289" s="41"/>
      <c r="B289" s="42"/>
      <c r="C289" s="42"/>
      <c r="D289" s="41"/>
      <c r="E289" s="41"/>
      <c r="F289" s="41"/>
      <c r="G289" s="41"/>
      <c r="H289" s="41"/>
      <c r="I289" s="41"/>
    </row>
    <row r="290" spans="1:9" x14ac:dyDescent="0.25">
      <c r="A290" s="41"/>
      <c r="B290" s="42"/>
      <c r="C290" s="42"/>
      <c r="D290" s="41"/>
      <c r="E290" s="41"/>
      <c r="F290" s="41"/>
      <c r="G290" s="41"/>
      <c r="H290" s="41"/>
      <c r="I290" s="41"/>
    </row>
    <row r="291" spans="1:9" x14ac:dyDescent="0.25">
      <c r="A291" s="41"/>
      <c r="B291" s="42"/>
      <c r="C291" s="42"/>
      <c r="D291" s="41"/>
      <c r="E291" s="41"/>
      <c r="F291" s="41"/>
      <c r="G291" s="41"/>
      <c r="H291" s="41"/>
      <c r="I291" s="41"/>
    </row>
    <row r="292" spans="1:9" x14ac:dyDescent="0.25">
      <c r="H292" s="30"/>
      <c r="I292" s="30"/>
    </row>
    <row r="293" spans="1:9" x14ac:dyDescent="0.25">
      <c r="H293" s="30"/>
      <c r="I293" s="30"/>
    </row>
    <row r="294" spans="1:9" x14ac:dyDescent="0.25">
      <c r="H294" s="30"/>
      <c r="I294" s="30"/>
    </row>
    <row r="295" spans="1:9" x14ac:dyDescent="0.25">
      <c r="H295" s="30"/>
      <c r="I295" s="30"/>
    </row>
    <row r="296" spans="1:9" x14ac:dyDescent="0.25">
      <c r="H296" s="30"/>
      <c r="I296" s="30"/>
    </row>
    <row r="297" spans="1:9" x14ac:dyDescent="0.25">
      <c r="H297" s="30"/>
      <c r="I297" s="30"/>
    </row>
    <row r="298" spans="1:9" x14ac:dyDescent="0.25">
      <c r="H298" s="30"/>
      <c r="I298" s="30"/>
    </row>
    <row r="299" spans="1:9" x14ac:dyDescent="0.25">
      <c r="H299" s="30"/>
      <c r="I299" s="30"/>
    </row>
    <row r="300" spans="1:9" x14ac:dyDescent="0.25">
      <c r="H300" s="30"/>
      <c r="I300" s="30"/>
    </row>
    <row r="301" spans="1:9" x14ac:dyDescent="0.25">
      <c r="H301" s="30"/>
      <c r="I301" s="30"/>
    </row>
    <row r="302" spans="1:9" x14ac:dyDescent="0.25">
      <c r="H302" s="30"/>
      <c r="I302" s="30"/>
    </row>
    <row r="303" spans="1:9" x14ac:dyDescent="0.25">
      <c r="H303" s="30"/>
      <c r="I303" s="30"/>
    </row>
    <row r="304" spans="1:9" x14ac:dyDescent="0.25">
      <c r="H304" s="30"/>
      <c r="I304" s="30"/>
    </row>
    <row r="305" spans="4:9" x14ac:dyDescent="0.25">
      <c r="H305" s="30"/>
      <c r="I305" s="30"/>
    </row>
    <row r="306" spans="4:9" x14ac:dyDescent="0.25">
      <c r="H306" s="30"/>
      <c r="I306" s="30"/>
    </row>
    <row r="307" spans="4:9" x14ac:dyDescent="0.25">
      <c r="H307" s="30"/>
      <c r="I307" s="30"/>
    </row>
    <row r="308" spans="4:9" x14ac:dyDescent="0.25">
      <c r="H308" s="30"/>
      <c r="I308" s="30"/>
    </row>
    <row r="309" spans="4:9" s="35" customFormat="1" x14ac:dyDescent="0.25">
      <c r="D309" s="36"/>
      <c r="E309" s="36"/>
      <c r="F309" s="36"/>
      <c r="G309" s="36"/>
      <c r="H309" s="39"/>
      <c r="I309" s="39"/>
    </row>
    <row r="310" spans="4:9" s="35" customFormat="1" x14ac:dyDescent="0.25">
      <c r="D310" s="36"/>
      <c r="E310" s="37"/>
      <c r="F310" s="36"/>
      <c r="G310" s="36"/>
      <c r="H310" s="38"/>
      <c r="I310" s="39"/>
    </row>
    <row r="311" spans="4:9" s="35" customFormat="1" x14ac:dyDescent="0.25">
      <c r="D311" s="36"/>
      <c r="E311" s="37"/>
      <c r="F311" s="36"/>
      <c r="G311" s="36"/>
      <c r="H311" s="38"/>
      <c r="I311" s="39"/>
    </row>
    <row r="312" spans="4:9" s="35" customFormat="1" x14ac:dyDescent="0.25">
      <c r="D312" s="36"/>
      <c r="E312" s="37"/>
      <c r="F312" s="36"/>
      <c r="G312" s="36"/>
      <c r="H312" s="38"/>
      <c r="I312" s="39"/>
    </row>
    <row r="313" spans="4:9" x14ac:dyDescent="0.25">
      <c r="H313" s="30"/>
      <c r="I313" s="30"/>
    </row>
    <row r="314" spans="4:9" x14ac:dyDescent="0.25">
      <c r="H314" s="30"/>
      <c r="I314" s="30"/>
    </row>
    <row r="315" spans="4:9" x14ac:dyDescent="0.25">
      <c r="H315" s="30"/>
      <c r="I315" s="30"/>
    </row>
    <row r="316" spans="4:9" x14ac:dyDescent="0.25">
      <c r="H316" s="30"/>
      <c r="I316" s="30"/>
    </row>
    <row r="317" spans="4:9" x14ac:dyDescent="0.25">
      <c r="H317" s="30"/>
      <c r="I317" s="30"/>
    </row>
    <row r="318" spans="4:9" x14ac:dyDescent="0.25">
      <c r="H318" s="30"/>
      <c r="I318" s="30"/>
    </row>
  </sheetData>
  <sheetProtection algorithmName="SHA-512" hashValue="GTlrTCVy7Zw3Gh+vPeltWp3XGGTovIRl2cejS8LJd49ghJ8HLU3TORFzfwVM3HQfgNBbOom/iPpnVFubC1NfHw==" saltValue="GL6InI4IinzzWeatcHhdiA==" spinCount="100000" sheet="1" objects="1" scenarios="1"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Lucca Juliatti</cp:lastModifiedBy>
  <dcterms:created xsi:type="dcterms:W3CDTF">2024-08-27T14:02:43Z</dcterms:created>
  <dcterms:modified xsi:type="dcterms:W3CDTF">2025-01-17T18:30:07Z</dcterms:modified>
</cp:coreProperties>
</file>